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lder Americans\2016\12_Website Production\02_Website Review Comments\new files for web team\"/>
    </mc:Choice>
  </mc:AlternateContent>
  <bookViews>
    <workbookView xWindow="360" yWindow="45" windowWidth="24915" windowHeight="10290" tabRatio="959" firstSheet="6" activeTab="22"/>
  </bookViews>
  <sheets>
    <sheet name="Table 7a" sheetId="1" r:id="rId1"/>
    <sheet name="Table 7b" sheetId="2" r:id="rId2"/>
    <sheet name="Table 8a" sheetId="21" r:id="rId3"/>
    <sheet name="Table 8b" sheetId="4" r:id="rId4"/>
    <sheet name="Table 9a" sheetId="5" r:id="rId5"/>
    <sheet name="Table 9b" sheetId="6" r:id="rId6"/>
    <sheet name="Table 9c" sheetId="7" r:id="rId7"/>
    <sheet name="Table 9d" sheetId="23" r:id="rId8"/>
    <sheet name="Table 9e" sheetId="24" r:id="rId9"/>
    <sheet name="Table 9f" sheetId="25" r:id="rId10"/>
    <sheet name="Table 10a" sheetId="8" r:id="rId11"/>
    <sheet name="Table 10b" sheetId="9" r:id="rId12"/>
    <sheet name="Table 11a" sheetId="10" r:id="rId13"/>
    <sheet name="Table 11b" sheetId="11" r:id="rId14"/>
    <sheet name="Table 11c" sheetId="22" r:id="rId15"/>
    <sheet name="Table 12" sheetId="13" r:id="rId16"/>
    <sheet name="Table 13a" sheetId="15" r:id="rId17"/>
    <sheet name="Table 13b" sheetId="16" r:id="rId18"/>
    <sheet name="Table 13c" sheetId="17" r:id="rId19"/>
    <sheet name="Table 13d" sheetId="18" r:id="rId20"/>
    <sheet name="Table 13e" sheetId="19" r:id="rId21"/>
    <sheet name="Table 13f " sheetId="14" r:id="rId22"/>
    <sheet name="Table 14" sheetId="20" r:id="rId23"/>
  </sheets>
  <definedNames>
    <definedName name="_IDX15" localSheetId="5">'Table 9b'!#REF!</definedName>
    <definedName name="_IDX40" localSheetId="5">'Table 9b'!#REF!</definedName>
    <definedName name="_xlnm.Print_Area" localSheetId="10">'Table 10a'!$A$1:$K$9</definedName>
    <definedName name="_xlnm.Print_Area" localSheetId="16">'Table 13a'!$A$1:$Q$33</definedName>
    <definedName name="_xlnm.Print_Area" localSheetId="18">'Table 13c'!$A$1:$Q$32</definedName>
    <definedName name="_xlnm.Print_Area" localSheetId="0">'Table 7a'!$A$1:$G$72</definedName>
    <definedName name="_xlnm.Print_Area" localSheetId="1">'Table 7b'!$A$1:$K$25</definedName>
    <definedName name="_xlnm.Print_Titles" localSheetId="10">'Table 10a'!$1:$3</definedName>
    <definedName name="_xlnm.Print_Titles" localSheetId="11">'Table 10b'!$1:$2</definedName>
    <definedName name="_xlnm.Print_Titles" localSheetId="12">'Table 11a'!$1:$3</definedName>
    <definedName name="_xlnm.Print_Titles" localSheetId="13">'Table 11b'!$1:$4</definedName>
    <definedName name="_xlnm.Print_Titles" localSheetId="15">'Table 12'!$1:$3</definedName>
    <definedName name="_xlnm.Print_Titles" localSheetId="16">'Table 13a'!$1:$3</definedName>
    <definedName name="_xlnm.Print_Titles" localSheetId="17">'Table 13b'!$1:$3</definedName>
    <definedName name="_xlnm.Print_Titles" localSheetId="18">'Table 13c'!$1:$3</definedName>
    <definedName name="_xlnm.Print_Titles" localSheetId="19">'Table 13d'!$1:$3</definedName>
    <definedName name="_xlnm.Print_Titles" localSheetId="20">'Table 13e'!$1:$3</definedName>
    <definedName name="_xlnm.Print_Titles" localSheetId="21">'Table 13f '!$1:$3</definedName>
    <definedName name="_xlnm.Print_Titles" localSheetId="0">'Table 7a'!$1:$3</definedName>
    <definedName name="_xlnm.Print_Titles" localSheetId="1">'Table 7b'!$1:$4</definedName>
    <definedName name="_xlnm.Print_Titles" localSheetId="4">'Table 9a'!$1:$2</definedName>
    <definedName name="_xlnm.Print_Titles" localSheetId="5">'Table 9b'!$1:$3</definedName>
  </definedNames>
  <calcPr calcId="152511"/>
</workbook>
</file>

<file path=xl/calcChain.xml><?xml version="1.0" encoding="utf-8"?>
<calcChain xmlns="http://schemas.openxmlformats.org/spreadsheetml/2006/main">
  <c r="B5" i="10" l="1"/>
  <c r="B6" i="10"/>
  <c r="B7" i="10"/>
  <c r="B8" i="10"/>
  <c r="B9" i="10"/>
  <c r="B11" i="10"/>
  <c r="B12" i="10"/>
  <c r="B14" i="10"/>
  <c r="B15" i="10"/>
  <c r="B17" i="10"/>
  <c r="B18" i="10"/>
  <c r="B19" i="10"/>
  <c r="A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alcChain>
</file>

<file path=xl/sharedStrings.xml><?xml version="1.0" encoding="utf-8"?>
<sst xmlns="http://schemas.openxmlformats.org/spreadsheetml/2006/main" count="870" uniqueCount="252">
  <si>
    <t>Reference population: These data refer to the civilian noninstitutionalized population.</t>
  </si>
  <si>
    <t>—</t>
  </si>
  <si>
    <t>85 and over</t>
  </si>
  <si>
    <t>75–84</t>
  </si>
  <si>
    <t>65–74</t>
  </si>
  <si>
    <t>18–64</t>
  </si>
  <si>
    <t>Under 18</t>
  </si>
  <si>
    <t>65 and over</t>
  </si>
  <si>
    <t>Year</t>
  </si>
  <si>
    <t xml:space="preserve">     Asian alone</t>
  </si>
  <si>
    <t xml:space="preserve">     Black alone</t>
  </si>
  <si>
    <t xml:space="preserve">     Non-Hispanic White alone</t>
  </si>
  <si>
    <t xml:space="preserve">   Total</t>
  </si>
  <si>
    <t>Female</t>
  </si>
  <si>
    <t>Male</t>
  </si>
  <si>
    <t>Both Sexes</t>
  </si>
  <si>
    <t>SE</t>
  </si>
  <si>
    <t>75 and over</t>
  </si>
  <si>
    <t>Selected characteristic</t>
  </si>
  <si>
    <t>— Data not available.</t>
  </si>
  <si>
    <t>2013 (traditional)</t>
  </si>
  <si>
    <t>2013 (redesign)</t>
  </si>
  <si>
    <t>Total</t>
  </si>
  <si>
    <t>SOURCE: U.S. Census Bureau, Current Population Survey, Annual Social and Economic Supplement.</t>
  </si>
  <si>
    <t>Living alone</t>
  </si>
  <si>
    <t>Married couples</t>
  </si>
  <si>
    <t>Table 7b. Percentage of the population age 65 and over living in poverty, by selected characteristics, 2014</t>
  </si>
  <si>
    <t xml:space="preserve">NOTE: The poverty level is based on money income and does not include noncash benefits such as food stamps. Poverty thresholds reflect family size and composition and are adjusted each year using the annual average Consumer Price Index. For more detail, see U.S. Census Bureau, Series P-60, No. 252. The term "non-Hispanic White alone" is used to refer to people who reported being White and no other race and who are not Hispanic. The term "Black alone" is used to refer to people who reported being Black or African American and no other race, and the term "Asian alone" is used to refer to people who reported only Asian as their race. The use of single-race populations in this table does not imply that this is the preferred method of presenting or analyzing data. The U.S. Census Bureau uses a variety of approaches. </t>
  </si>
  <si>
    <t>Table 7a. Poverty rate by age, by official poverty measure and Supplemental Poverty Measure, 1966–2014</t>
  </si>
  <si>
    <t>Supplemental Poverty Measure</t>
  </si>
  <si>
    <t xml:space="preserve">     Hispanic (any race)</t>
  </si>
  <si>
    <t xml:space="preserve">NOTE: Poverty status in the Current Population Survey (CPS) is based on prior year income. The 2014 CPS Annual Social and Economic Supplement (ASEC) included redesigned questions for income that were implemented to a subsample of the 98,000 addresses using a probability split panel design. The source for "2013 (traditional)" in this table is the portion of the sample (68,000) which received a set of income questions similar to those used in 2013; the source for "2013 (redesign)" is the portion of the 2014 CPS ASEC sample (30,000) which received the redesigned income questions. The redesigned income questions were used for the entire 2015 CPS ASEC sample. The official poverty level is based on money income and does not include noncash benefits such as food stamps. Poverty thresholds reflect family size and composition and are adjusted each year using the annual average Consumer Price Index. The Supplemental Poverty Measure (SPM) extends the official poverty measure by taking account of many of the government programs designed to assist low income families and individuals that are not included in the current official poverty measure and by using thresholds derived from the Consumer Expenditure Survey by the Bureau of Labor Statistics. For more detail, see U.S. Census Bureau Series P-60, No. 252. </t>
  </si>
  <si>
    <r>
      <t xml:space="preserve">NOTE: Income distribution in the Current Population Survey (CPS) is based on prior year income. The 2014 CPS Annual Social and Economic Supplement (ASEC) included redesigned questions for income that were implemented to a subsample of the 98,000 addresses using a probability split panel design. The source for "2013 (traditional)" in this table is the portion of the sample (68,000 addresses) that received a set of income questions similar to those used in 2013; the source for "2013 (redesign)" is the portion of the 2014 CPS ASEC sample (30,000 addresses) that received the redesigned income questions. The redesigned income questions were used for the entire 2015 CPS ASEC sample. The income categories are derived from the ratio of the family's income (or an unrelated individual's income) to the corresponding official poverty threshold. Being in poverty is measured as income less than 100 percent of the poverty threshold. Low income is between 100 and 199 percent of the poverty threshold. Middle income is between 200 percent and 399 percent of the poverty threshold. High income is 400 percent or more of the poverty threshold. Some data have been revised and differ from previous versions of </t>
    </r>
    <r>
      <rPr>
        <i/>
        <sz val="10"/>
        <rFont val="Arial"/>
        <family val="2"/>
      </rPr>
      <t>Older Americans</t>
    </r>
    <r>
      <rPr>
        <sz val="10"/>
        <rFont val="Arial"/>
        <family val="2"/>
      </rPr>
      <t>.</t>
    </r>
  </si>
  <si>
    <t>High income</t>
  </si>
  <si>
    <t>Middle income</t>
  </si>
  <si>
    <t>Low income</t>
  </si>
  <si>
    <t>Poverty</t>
  </si>
  <si>
    <t>Table 8a. Income distribution of the population age 65 and over, 1974–2014</t>
  </si>
  <si>
    <t>Table 8b. Median income of householders age 65 and over, in current and in 2014 dollars, 1974–2014</t>
  </si>
  <si>
    <t>Number (in thousands)</t>
  </si>
  <si>
    <t>Current dollars</t>
  </si>
  <si>
    <t>2014 dollars</t>
  </si>
  <si>
    <r>
      <t xml:space="preserve">NOTE: Income distribution in the Current Population Survey (CPS) is based on prior year income. The 2014 CPS Annual Social and Economic Supplement (ASEC) included redesigned questions for income that were implemented to a subsample of the 98,000 addresses using a probability split panel design. The source for "2013 (traditional)" in this table is the portion of the sample (68,000 addresses) that received a set of income questions similar to those used in 2013; the source for "2013 (redesign)" is the portion of the 2014 CPS ASEC sample (30,000 addresses) that received the redesigned income questions. The redesigned income questions were used for the entire 2015 CPS ASEC sample. Some data have been revised and differ from previous versions of </t>
    </r>
    <r>
      <rPr>
        <i/>
        <sz val="10"/>
        <rFont val="Arial"/>
        <family val="2"/>
      </rPr>
      <t>Older Americans</t>
    </r>
    <r>
      <rPr>
        <sz val="10"/>
        <rFont val="Arial"/>
        <family val="2"/>
      </rPr>
      <t>.</t>
    </r>
  </si>
  <si>
    <t>NOTE: The definition of “other” includes, but is not limited to, unemployment compensation, workers' compensation, veterans' payments, and personal contributions. Quintile limits are $12,492, $19,245, $29,027, and $47,129. Estimates may not sum to the totals because of rounding.</t>
  </si>
  <si>
    <t xml:space="preserve">   Other</t>
  </si>
  <si>
    <t xml:space="preserve">   Cash public assistance</t>
  </si>
  <si>
    <t xml:space="preserve">   Asset income</t>
  </si>
  <si>
    <t xml:space="preserve">      Private pensions or annuities</t>
  </si>
  <si>
    <t xml:space="preserve">      Government employee pensions</t>
  </si>
  <si>
    <t xml:space="preserve">      Railroad Retirement</t>
  </si>
  <si>
    <t xml:space="preserve">      Social Security</t>
  </si>
  <si>
    <t xml:space="preserve">   Retirement benefits</t>
  </si>
  <si>
    <t xml:space="preserve">   Earnings</t>
  </si>
  <si>
    <t>Percentage of income from</t>
  </si>
  <si>
    <t>Highest fifth</t>
  </si>
  <si>
    <t>Fourth fifth</t>
  </si>
  <si>
    <t>Third fifth</t>
  </si>
  <si>
    <t>Second fifth</t>
  </si>
  <si>
    <t>Lowest fifth</t>
  </si>
  <si>
    <t>Source of income</t>
  </si>
  <si>
    <t>Table 9a. Percentage distribution of per capita family income for persons age 65 and over, by income quintile and source of income, 2014</t>
  </si>
  <si>
    <t>Personal contributions</t>
  </si>
  <si>
    <t xml:space="preserve">      Housing</t>
  </si>
  <si>
    <t xml:space="preserve">      Energy</t>
  </si>
  <si>
    <t xml:space="preserve">      Food</t>
  </si>
  <si>
    <t xml:space="preserve">   Noncash benefits</t>
  </si>
  <si>
    <t xml:space="preserve">      Other</t>
  </si>
  <si>
    <t xml:space="preserve">      Supplemental Security Income</t>
  </si>
  <si>
    <t>Cash public assistance and noncash benefits</t>
  </si>
  <si>
    <t>Workers' compensation</t>
  </si>
  <si>
    <t>Unemployment compensation</t>
  </si>
  <si>
    <t>Veterans' benefits</t>
  </si>
  <si>
    <t xml:space="preserve">      Estates or trusts</t>
  </si>
  <si>
    <t xml:space="preserve">      Rent or royalties</t>
  </si>
  <si>
    <t xml:space="preserve">      Dividends</t>
  </si>
  <si>
    <t xml:space="preserve">   Other income from assets</t>
  </si>
  <si>
    <t xml:space="preserve">   Interest</t>
  </si>
  <si>
    <t>Asset income</t>
  </si>
  <si>
    <t xml:space="preserve">            State or local</t>
  </si>
  <si>
    <t xml:space="preserve">            Federal</t>
  </si>
  <si>
    <t xml:space="preserve">            Military</t>
  </si>
  <si>
    <t xml:space="preserve">         Government employee pensions</t>
  </si>
  <si>
    <t xml:space="preserve">         Railroad Retirement</t>
  </si>
  <si>
    <t xml:space="preserve">      Other public pensions</t>
  </si>
  <si>
    <t xml:space="preserve">   Benefits other than Social Security</t>
  </si>
  <si>
    <t xml:space="preserve">   Social Security</t>
  </si>
  <si>
    <t>Retirement benefits</t>
  </si>
  <si>
    <t xml:space="preserve">   Self-employment</t>
  </si>
  <si>
    <t xml:space="preserve">   Wages and salaries</t>
  </si>
  <si>
    <t>Earnings</t>
  </si>
  <si>
    <t>80 and over</t>
  </si>
  <si>
    <t>75–79</t>
  </si>
  <si>
    <t>70–74</t>
  </si>
  <si>
    <t>65–69</t>
  </si>
  <si>
    <t>62–64</t>
  </si>
  <si>
    <t>55–61</t>
  </si>
  <si>
    <t>Source of family income</t>
  </si>
  <si>
    <t>Table 9b. Percentage of people age 55 and over with family income from specified sources, by age group, 2014</t>
  </si>
  <si>
    <t>SOURCE: U.S. Department of Labor, Employee Benefits Security Administration, Form 5500 filings.</t>
  </si>
  <si>
    <t>Reference population: These data refer to counts of participants reported by private pension plans on the Form 5500.</t>
  </si>
  <si>
    <t>NOTE: The methodology for calculating participants was changed beginning with the 2005 Form 5500 series in response to the discontinuance of the IRS Form 5500 Schedule T. For 2004, the revision increases counts of participants by 9 million. Under the current methodology, participant counts include all workers eligible to participate in a plan. The term “participants” refers to active, retired, and separated vested participants not yet in pay status. Workers participating in more than one plan are counted separately for each plan in which they participate.</t>
  </si>
  <si>
    <r>
      <rPr>
        <vertAlign val="superscript"/>
        <sz val="10"/>
        <rFont val="Arial"/>
        <family val="2"/>
      </rPr>
      <t xml:space="preserve">a </t>
    </r>
    <r>
      <rPr>
        <sz val="10"/>
        <rFont val="Arial"/>
        <family val="2"/>
      </rPr>
      <t>The number of participants for 2004 was revised using the new definition summarized in the note below.</t>
    </r>
  </si>
  <si>
    <r>
      <t>2004</t>
    </r>
    <r>
      <rPr>
        <vertAlign val="superscript"/>
        <sz val="10"/>
        <rFont val="Arial"/>
        <family val="2"/>
      </rPr>
      <t>a</t>
    </r>
  </si>
  <si>
    <t xml:space="preserve">Contribution </t>
  </si>
  <si>
    <t xml:space="preserve">Benefit  </t>
  </si>
  <si>
    <t xml:space="preserve">Defined  </t>
  </si>
  <si>
    <t>Table 9c. Number of participants (in thousands) in private pension plans, by type of plan, 1975–2013</t>
  </si>
  <si>
    <t>SOURCE: Social Security Administration, Master Beneficiary Record.</t>
  </si>
  <si>
    <t>Reference population: Persons fully insured for Social Security retired worker benefits who became entitled to benefits in 2014.</t>
  </si>
  <si>
    <t>NOTE: FRA is defined as age 66 for those born between 1943 and 1955. The percentages are not probabilities of a birth cohort claiming at a particular age. A person begins receiving Social Security benefits the month after he or she becomes entitled. Totals may not sum to 100 percent because of rounding.</t>
  </si>
  <si>
    <r>
      <rPr>
        <vertAlign val="superscript"/>
        <sz val="10"/>
        <rFont val="Arial"/>
        <family val="2"/>
      </rPr>
      <t xml:space="preserve">a </t>
    </r>
    <r>
      <rPr>
        <sz val="10"/>
        <rFont val="Arial"/>
        <family val="2"/>
      </rPr>
      <t>At Full Retirement Age (FRA), persons formerly receiving disabled worker benefits are reclassified and begin receiving retired worker benefits.</t>
    </r>
  </si>
  <si>
    <t>Women</t>
  </si>
  <si>
    <t>Men</t>
  </si>
  <si>
    <t xml:space="preserve"> </t>
  </si>
  <si>
    <t>Age 70 and over</t>
  </si>
  <si>
    <t>Age 67–69</t>
  </si>
  <si>
    <t>Age 66</t>
  </si>
  <si>
    <r>
      <t>Disabled Worker 
Conversions</t>
    </r>
    <r>
      <rPr>
        <vertAlign val="superscript"/>
        <sz val="10"/>
        <rFont val="Arial"/>
        <family val="2"/>
      </rPr>
      <t>a</t>
    </r>
  </si>
  <si>
    <t>Age 65</t>
  </si>
  <si>
    <t>Age 64</t>
  </si>
  <si>
    <t>Age 63</t>
  </si>
  <si>
    <t>Age 62</t>
  </si>
  <si>
    <t>Sex</t>
  </si>
  <si>
    <t>Post-Full Retirement Age</t>
  </si>
  <si>
    <t>Full Retirement Age</t>
  </si>
  <si>
    <t>Pre-Full Retirement Age</t>
  </si>
  <si>
    <t>Table 10a. Percentage distribution of people who began receiving Social Security benefits in 2014, by age and sex</t>
  </si>
  <si>
    <t>NOTE: All data for 2005 and dual-entitlement data for 1995 and 2000 are based on a 10 percent sample of administrative records. All other estimates are based on 100 percent of available data. Benefits exclude special age-72 beneficiaries and disabled adult children and include disabled workers. Totals may not sum to 100 percent because of rounding.</t>
  </si>
  <si>
    <r>
      <rPr>
        <vertAlign val="superscript"/>
        <sz val="10"/>
        <rFont val="Arial"/>
        <family val="2"/>
      </rPr>
      <t xml:space="preserve">b </t>
    </r>
    <r>
      <rPr>
        <sz val="10"/>
        <rFont val="Arial"/>
        <family val="2"/>
      </rPr>
      <t>Widow-only beneficiaries include disabled workers and mothers of surviving children under age 19.</t>
    </r>
  </si>
  <si>
    <r>
      <rPr>
        <vertAlign val="superscript"/>
        <sz val="10"/>
        <rFont val="Arial"/>
        <family val="2"/>
      </rPr>
      <t xml:space="preserve">a </t>
    </r>
    <r>
      <rPr>
        <sz val="10"/>
        <rFont val="Arial"/>
        <family val="2"/>
      </rPr>
      <t>Worker benefits include retired and disabled worker benefits.</t>
    </r>
  </si>
  <si>
    <t xml:space="preserve">   Worker and widow</t>
  </si>
  <si>
    <t xml:space="preserve">   Worker and spouse</t>
  </si>
  <si>
    <t>Dual entitlement</t>
  </si>
  <si>
    <r>
      <t xml:space="preserve">   Widow only</t>
    </r>
    <r>
      <rPr>
        <vertAlign val="superscript"/>
        <sz val="10"/>
        <rFont val="Arial"/>
        <family val="2"/>
      </rPr>
      <t>b</t>
    </r>
  </si>
  <si>
    <t xml:space="preserve">   Spouse only</t>
  </si>
  <si>
    <t xml:space="preserve">Spouse or widow benefit only </t>
  </si>
  <si>
    <r>
      <t>Worker benefit only</t>
    </r>
    <r>
      <rPr>
        <vertAlign val="superscript"/>
        <sz val="10"/>
        <rFont val="Arial"/>
        <family val="2"/>
      </rPr>
      <t>a</t>
    </r>
  </si>
  <si>
    <t>Type of benefit</t>
  </si>
  <si>
    <t>Table 10b. Percentage distribution of female Social Security beneficiaries age 62 and over, by type of benefit received, selected years 1960–2014</t>
  </si>
  <si>
    <t>SOURCE: Survey of Consumer Finances.</t>
  </si>
  <si>
    <t>NOTE: Median net worth is measured in constant 2013 dollars. Net worth includes assets held in investment retirement accounts such as individual retirement accounts, Keoghs, and 401(k)-type plans. All observations are weighted for analysis. The term “household” in this indicator is from the codebook of the 2013 Survey of Consumer Finance (www.federalreserve.gov/econresdata/). The data are for the “primary economic unit” (PEU). The PEU consists of an economically dominant single individual or couple (married or living partners) in a household and all other members of the household who are financially interdependent with the individual or couple. In the majority of cases, the PEU and household are identical. All data are for households with positive values.</t>
  </si>
  <si>
    <r>
      <rPr>
        <vertAlign val="superscript"/>
        <sz val="10"/>
        <rFont val="Arial"/>
        <family val="2"/>
      </rPr>
      <t>a</t>
    </r>
    <r>
      <rPr>
        <sz val="10"/>
        <rFont val="Arial"/>
        <family val="2"/>
      </rPr>
      <t xml:space="preserve"> “Married” includes legally married couples.“Unmarried” includes cohabitating couples, separated, divorced, widowed, and never married.</t>
    </r>
  </si>
  <si>
    <t xml:space="preserve">   Some college or more</t>
  </si>
  <si>
    <t xml:space="preserve">   High school diploma only</t>
  </si>
  <si>
    <t xml:space="preserve">   No high school diploma</t>
  </si>
  <si>
    <t>Education, family head age 65 and over</t>
  </si>
  <si>
    <t xml:space="preserve">   Black</t>
  </si>
  <si>
    <t xml:space="preserve">   White</t>
  </si>
  <si>
    <t>Race, family head age 65 and over</t>
  </si>
  <si>
    <t xml:space="preserve">   Unmarried</t>
  </si>
  <si>
    <t xml:space="preserve">   Married</t>
  </si>
  <si>
    <r>
      <t>Marital status,</t>
    </r>
    <r>
      <rPr>
        <vertAlign val="superscript"/>
        <sz val="10"/>
        <rFont val="Arial"/>
        <family val="2"/>
      </rPr>
      <t>a</t>
    </r>
    <r>
      <rPr>
        <sz val="10"/>
        <rFont val="Arial"/>
        <family val="2"/>
      </rPr>
      <t xml:space="preserve"> family head age 65 and over</t>
    </r>
  </si>
  <si>
    <t xml:space="preserve">      75 and over</t>
  </si>
  <si>
    <t xml:space="preserve">      65–74</t>
  </si>
  <si>
    <t xml:space="preserve">   65 and over</t>
  </si>
  <si>
    <t xml:space="preserve">   55–64</t>
  </si>
  <si>
    <t xml:space="preserve">   45–54</t>
  </si>
  <si>
    <t>Age of family head</t>
  </si>
  <si>
    <t>In dollars</t>
  </si>
  <si>
    <t>Table 11a. Median household net worth, in 2013 dollars, by selected characteristics of head of household, selected years 1983–2013</t>
  </si>
  <si>
    <r>
      <rPr>
        <vertAlign val="superscript"/>
        <sz val="10"/>
        <rFont val="Arial"/>
        <family val="2"/>
      </rPr>
      <t>c</t>
    </r>
    <r>
      <rPr>
        <sz val="10"/>
        <rFont val="Arial"/>
        <family val="2"/>
      </rPr>
      <t xml:space="preserve">The figures for households headed by a person without a high school diploma in 2013 are based on 25 real observations. </t>
    </r>
  </si>
  <si>
    <r>
      <rPr>
        <vertAlign val="superscript"/>
        <sz val="10"/>
        <rFont val="Arial"/>
        <family val="2"/>
      </rPr>
      <t xml:space="preserve">b </t>
    </r>
    <r>
      <rPr>
        <sz val="10"/>
        <rFont val="Arial"/>
        <family val="2"/>
      </rPr>
      <t xml:space="preserve">"Other race" includes Black, Hispanic, and Other. The figures for 2007 are based on 28 real observations. This category is dominated by household heads who belong to the "Other" racial category. </t>
    </r>
  </si>
  <si>
    <r>
      <rPr>
        <vertAlign val="superscript"/>
        <sz val="10"/>
        <rFont val="Arial"/>
        <family val="2"/>
      </rPr>
      <t xml:space="preserve">a </t>
    </r>
    <r>
      <rPr>
        <sz val="10"/>
        <rFont val="Arial"/>
        <family val="2"/>
      </rPr>
      <t>“Married” includes legally married couples.“Unmarried” includes cohabitating couples, separated, divorced, widowed, and never married.</t>
    </r>
  </si>
  <si>
    <r>
      <t xml:space="preserve">   No high school diploma</t>
    </r>
    <r>
      <rPr>
        <vertAlign val="superscript"/>
        <sz val="10"/>
        <rFont val="Arial"/>
        <family val="2"/>
      </rPr>
      <t>c</t>
    </r>
  </si>
  <si>
    <r>
      <t xml:space="preserve">   Other Race</t>
    </r>
    <r>
      <rPr>
        <vertAlign val="superscript"/>
        <sz val="10"/>
        <rFont val="Arial"/>
        <family val="2"/>
      </rPr>
      <t>b</t>
    </r>
  </si>
  <si>
    <t xml:space="preserve">Highest quartile </t>
  </si>
  <si>
    <t>Middle quartiles</t>
  </si>
  <si>
    <t>Lowest quartile</t>
  </si>
  <si>
    <t>Percent Holding</t>
  </si>
  <si>
    <t>Table 11b. Value of household financial assets held in retirement investment accounts, by selected characteristics of head of household, 2007 and 2013</t>
  </si>
  <si>
    <t>SOURCE: Federal Reserve Board Z.1 Statistical Release for Dec. 10, 2015.</t>
  </si>
  <si>
    <t>Reference population: Public and private retirement assets for total population.</t>
  </si>
  <si>
    <r>
      <rPr>
        <vertAlign val="superscript"/>
        <sz val="10"/>
        <rFont val="Arial"/>
        <family val="2"/>
      </rPr>
      <t xml:space="preserve">a </t>
    </r>
    <r>
      <rPr>
        <sz val="10"/>
        <rFont val="Arial"/>
        <family val="2"/>
      </rPr>
      <t>Public and private defined benefit plans do not include claims of pension funds on sponsor.</t>
    </r>
  </si>
  <si>
    <t>— Not available.</t>
  </si>
  <si>
    <r>
      <t>Defined benefit</t>
    </r>
    <r>
      <rPr>
        <vertAlign val="superscript"/>
        <sz val="10"/>
        <rFont val="Arial"/>
        <family val="2"/>
      </rPr>
      <t>a</t>
    </r>
  </si>
  <si>
    <t xml:space="preserve">Defined contribution </t>
  </si>
  <si>
    <t>Individual retirement accounts (IRAs)</t>
  </si>
  <si>
    <t>Public only</t>
  </si>
  <si>
    <t>Private only</t>
  </si>
  <si>
    <t>All sectors</t>
  </si>
  <si>
    <t>Table 11c. Amount of funds (in millions of dollars) held in retirement assets, by sector and type of plan, 1975–2014</t>
  </si>
  <si>
    <t>SOURCE: Bureau of Labor Statistics, Current Population Survey.</t>
  </si>
  <si>
    <t>NOTE: Data for 1994 and later years are not strictly comparable with data for 1993 and earlier years due to a redesign of the survey and methodology of the Current Population Survey.</t>
  </si>
  <si>
    <t>70 and over</t>
  </si>
  <si>
    <t>Table 12. Labor force participation rates (annual averages) of persons age 55 and over, by sex and age group, 1963–2015</t>
  </si>
  <si>
    <t>SOURCE: U.S. Department of Housing and Urban Development, American Housing Survey.</t>
  </si>
  <si>
    <t>Reference population: These data refer to the resident noninstitutionalized population. People residing in noninstitutional group homes are excluded.</t>
  </si>
  <si>
    <r>
      <t xml:space="preserve">NOTE: Some data for 2009 have been revised and differ from previous editions of </t>
    </r>
    <r>
      <rPr>
        <i/>
        <sz val="10"/>
        <rFont val="Arial"/>
        <family val="2"/>
      </rPr>
      <t>Older Americans</t>
    </r>
    <r>
      <rPr>
        <sz val="10"/>
        <rFont val="Arial"/>
        <family val="2"/>
      </rPr>
      <t>. Additional years of data are available at agingstats.gov.</t>
    </r>
  </si>
  <si>
    <r>
      <rPr>
        <vertAlign val="superscript"/>
        <sz val="10"/>
        <rFont val="Arial"/>
        <family val="2"/>
      </rPr>
      <t xml:space="preserve">a </t>
    </r>
    <r>
      <rPr>
        <sz val="10"/>
        <rFont val="Arial"/>
        <family val="2"/>
      </rPr>
      <t xml:space="preserve">Number of persons age 65 and over. </t>
    </r>
  </si>
  <si>
    <t xml:space="preserve">      Crowded housing</t>
  </si>
  <si>
    <t xml:space="preserve">      Physically inadequate housing</t>
  </si>
  <si>
    <t xml:space="preserve">      Housing cost burden (&gt;30%)</t>
  </si>
  <si>
    <t xml:space="preserve">   One or more housing problems</t>
  </si>
  <si>
    <t xml:space="preserve">Number and percent with </t>
  </si>
  <si>
    <t xml:space="preserve">Total </t>
  </si>
  <si>
    <t>%</t>
  </si>
  <si>
    <r>
      <t>Persons</t>
    </r>
    <r>
      <rPr>
        <vertAlign val="superscript"/>
        <sz val="10"/>
        <rFont val="Arial"/>
        <family val="2"/>
      </rPr>
      <t>a</t>
    </r>
  </si>
  <si>
    <t>Households</t>
  </si>
  <si>
    <r>
      <t>Table 13f. Prevalence of housing problems among all older households: householder, spouse, or member(s) age 65 and over,</t>
    </r>
    <r>
      <rPr>
        <b/>
        <vertAlign val="superscript"/>
        <sz val="10"/>
        <rFont val="Arial"/>
        <family val="2"/>
      </rPr>
      <t>a</t>
    </r>
    <r>
      <rPr>
        <b/>
        <sz val="10"/>
        <rFont val="Arial"/>
        <family val="2"/>
      </rPr>
      <t xml:space="preserve"> by type of problem, selected years, 1985–2013</t>
    </r>
  </si>
  <si>
    <r>
      <t>b</t>
    </r>
    <r>
      <rPr>
        <sz val="10"/>
        <rFont val="Arial"/>
        <family val="2"/>
      </rPr>
      <t xml:space="preserve"> Number of persons age 65 and over. </t>
    </r>
  </si>
  <si>
    <r>
      <t>a</t>
    </r>
    <r>
      <rPr>
        <sz val="10"/>
        <rFont val="Arial"/>
        <family val="2"/>
      </rPr>
      <t xml:space="preserve"> Older-owner/renter households are defined as households with a householder or spouse age 65 and over.</t>
    </r>
  </si>
  <si>
    <r>
      <t>Persons</t>
    </r>
    <r>
      <rPr>
        <vertAlign val="superscript"/>
        <sz val="10"/>
        <rFont val="Arial"/>
        <family val="2"/>
      </rPr>
      <t>b</t>
    </r>
  </si>
  <si>
    <r>
      <t>Table 13a. Prevalence of housing problems among older-owner/renter households,</t>
    </r>
    <r>
      <rPr>
        <b/>
        <vertAlign val="superscript"/>
        <sz val="10"/>
        <rFont val="Arial"/>
        <family val="2"/>
      </rPr>
      <t>a</t>
    </r>
    <r>
      <rPr>
        <b/>
        <sz val="10"/>
        <rFont val="Arial"/>
        <family val="2"/>
      </rPr>
      <t xml:space="preserve"> by type of problem, selected years, 1985–2013</t>
    </r>
  </si>
  <si>
    <r>
      <rPr>
        <vertAlign val="superscript"/>
        <sz val="10"/>
        <rFont val="Arial"/>
        <family val="2"/>
      </rPr>
      <t>b</t>
    </r>
    <r>
      <rPr>
        <sz val="10"/>
        <rFont val="Arial"/>
        <family val="2"/>
      </rPr>
      <t xml:space="preserve"> Number of persons (excluding householder and spouse) age 65 and over. </t>
    </r>
  </si>
  <si>
    <r>
      <rPr>
        <vertAlign val="superscript"/>
        <sz val="10"/>
        <rFont val="Arial"/>
        <family val="2"/>
      </rPr>
      <t>a</t>
    </r>
    <r>
      <rPr>
        <sz val="10"/>
        <rFont val="Arial"/>
        <family val="2"/>
      </rPr>
      <t xml:space="preserve"> Older-member households are defined as households with one or more members age 65 and over and exclude households with a householder or spouse age 65 and over.</t>
    </r>
  </si>
  <si>
    <r>
      <t>Table 13b. Prevalence of housing problems among older-member households,</t>
    </r>
    <r>
      <rPr>
        <b/>
        <vertAlign val="superscript"/>
        <sz val="10"/>
        <rFont val="Arial"/>
        <family val="2"/>
      </rPr>
      <t>a</t>
    </r>
    <r>
      <rPr>
        <b/>
        <sz val="10"/>
        <rFont val="Arial"/>
        <family val="2"/>
      </rPr>
      <t xml:space="preserve"> by type of problem, selected years, 1985–2013</t>
    </r>
  </si>
  <si>
    <r>
      <t>a</t>
    </r>
    <r>
      <rPr>
        <sz val="10"/>
        <rFont val="Arial"/>
        <family val="2"/>
      </rPr>
      <t xml:space="preserve"> Households with no persons age 65 and over.</t>
    </r>
  </si>
  <si>
    <t xml:space="preserve">Persons </t>
  </si>
  <si>
    <t>Persons</t>
  </si>
  <si>
    <r>
      <t>Table 13c. Prevalence of housing problems among all U.S. households except those households</t>
    </r>
    <r>
      <rPr>
        <b/>
        <vertAlign val="superscript"/>
        <sz val="10"/>
        <rFont val="Arial"/>
        <family val="2"/>
      </rPr>
      <t>a</t>
    </r>
    <r>
      <rPr>
        <b/>
        <sz val="10"/>
        <rFont val="Arial"/>
        <family val="2"/>
      </rPr>
      <t xml:space="preserve"> with one or more persons age 65 and over, by type of problem, selected years, 1985–2013</t>
    </r>
  </si>
  <si>
    <r>
      <t>a</t>
    </r>
    <r>
      <rPr>
        <sz val="10"/>
        <rFont val="Arial"/>
        <family val="2"/>
      </rPr>
      <t xml:space="preserve"> Older-owner/renter intergenerational households are defined as households with a householder or spouse age 65 and over with children.</t>
    </r>
  </si>
  <si>
    <r>
      <t>Table 13d. Prevalence of housing problems among older-owner/renter intergenerational households,</t>
    </r>
    <r>
      <rPr>
        <b/>
        <vertAlign val="superscript"/>
        <sz val="10"/>
        <rFont val="Arial"/>
        <family val="2"/>
      </rPr>
      <t>a</t>
    </r>
    <r>
      <rPr>
        <b/>
        <sz val="10"/>
        <rFont val="Arial"/>
        <family val="2"/>
      </rPr>
      <t xml:space="preserve"> by type of problem, selected years, 1985–2013</t>
    </r>
  </si>
  <si>
    <r>
      <t>a</t>
    </r>
    <r>
      <rPr>
        <sz val="10"/>
        <rFont val="Arial"/>
        <family val="2"/>
      </rPr>
      <t xml:space="preserve"> Older-member intergenerational households are defined as households with one or more members age 65 and over with children age 19 or younger, and exclude households with a householder or spouse age 65 and over.</t>
    </r>
  </si>
  <si>
    <r>
      <t>Table 13e. Prevalence of housing problems among older-member intergenerational households,</t>
    </r>
    <r>
      <rPr>
        <b/>
        <vertAlign val="superscript"/>
        <sz val="10"/>
        <rFont val="Arial"/>
        <family val="2"/>
      </rPr>
      <t>a</t>
    </r>
    <r>
      <rPr>
        <b/>
        <sz val="10"/>
        <rFont val="Arial"/>
        <family val="2"/>
      </rPr>
      <t xml:space="preserve"> by type of problem, selected years, 1985–2013</t>
    </r>
  </si>
  <si>
    <t>SOURCE: Bureau of Labor Statistics, Consumer Expenditure Survey.</t>
  </si>
  <si>
    <t>Reference population: These data refer to the resident noninstitutionalized population.</t>
  </si>
  <si>
    <t>NOTE: Other expenditures include apparel, personal care, entertainment, reading, education, alcohol, tobacco, cash contributions, and miscellaneous expenditures. Data from the Consumer Expenditure Survey by age group represent average annual expenditures for consumer units by the age of reference person, that is the person listed as the owner or renter of the home. For example, the data on people age 65 and over reflect consumer units with a reference person age 65 and over. The Consumer Expenditure Survey collects and publishes information from consumer units, which are generally defined as a person or group of people who live in the same household and are related by blood, marriage, or other legal arrangement (i.e., a family) or people who live in the same household who are unrelated but make financial decisions together. A household usually refers to a physical dwelling and may contain more than one consumer unit (e.g., roommates who are sharing an apartment but who are financially independent from each other). However, for convenience, the term “household” is substituted for “consumer unit” in this text.</t>
  </si>
  <si>
    <t>Other</t>
  </si>
  <si>
    <t xml:space="preserve">   Food away from home</t>
  </si>
  <si>
    <t xml:space="preserve">   Food at home</t>
  </si>
  <si>
    <t>Food</t>
  </si>
  <si>
    <t>Housing</t>
  </si>
  <si>
    <t>Transportation</t>
  </si>
  <si>
    <t>Health care</t>
  </si>
  <si>
    <t>Personal insurance and pensions</t>
  </si>
  <si>
    <t>55–64</t>
  </si>
  <si>
    <t>45–54</t>
  </si>
  <si>
    <t>Annual expenditure</t>
  </si>
  <si>
    <t>Table 14. Percentage distribution of total household annual expenditures, by age of reference person, 2014</t>
  </si>
  <si>
    <t>Reference population: These data refer to participants in private defined benefit pension plans who filed a Form 5500.</t>
  </si>
  <si>
    <t>Percent retired or separated from employer</t>
  </si>
  <si>
    <t>Number of participants</t>
  </si>
  <si>
    <t>Table 9d. Number of participants (in thousands) in private defined benefit pension plans and percent of participants retired or separated from employer, 1975–2013</t>
  </si>
  <si>
    <t>Reference population: These data refer to participants in private pension plans who filed a Form 5500.</t>
  </si>
  <si>
    <t>Share of total participants in 401(k)-type plans</t>
  </si>
  <si>
    <t>Number</t>
  </si>
  <si>
    <t>Share of total participants in defined benefit plans</t>
  </si>
  <si>
    <t>401(k)-type plans that allow participants to direct all or portion of investments</t>
  </si>
  <si>
    <t>401(k)-type plans</t>
  </si>
  <si>
    <t xml:space="preserve">Cash balance </t>
  </si>
  <si>
    <t>Defined benefit</t>
  </si>
  <si>
    <t>Table 9e. Number of participants (in thousands) in defined benefit and defined contribution retirement plans, by selected type of plan, 1999–2013</t>
  </si>
  <si>
    <t>SOURCE: National Compensation Survey, March 2015, Bureau of Labor Statistics.</t>
  </si>
  <si>
    <t>Reference population: These data refer to civilian workers in establishments covered by unemployment insurance.</t>
  </si>
  <si>
    <t>State and local government, all workers</t>
  </si>
  <si>
    <t>Private sector, all workers</t>
  </si>
  <si>
    <t>Defined benefit only</t>
  </si>
  <si>
    <t>Defined benefit and defined contribution</t>
  </si>
  <si>
    <t>Defined contribution only</t>
  </si>
  <si>
    <t>Type of employment</t>
  </si>
  <si>
    <t>Table 9f. Percentage of workers in private sector and state and local government with access to retirement benefits, by type of retirement plan, 2015</t>
  </si>
  <si>
    <t>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</si>
</sst>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_);[Red]\(&quot;$&quot;#,##0\)"/>
    <numFmt numFmtId="43" formatCode="_(* #,##0.00_);_(* \(#,##0.00\);_(* &quot;-&quot;??_);_(@_)"/>
    <numFmt numFmtId="164" formatCode="0.0"/>
    <numFmt numFmtId="165" formatCode="0.0%"/>
    <numFmt numFmtId="166" formatCode="_(* #,##0_);_(* \(#,##0\);_(* &quot;-&quot;??_);_(@_)"/>
    <numFmt numFmtId="167" formatCode="&quot;$&quot;#,##0"/>
    <numFmt numFmtId="168" formatCode="#,##0;\-#,##0;0"/>
    <numFmt numFmtId="169" formatCode="#,##0.0;\-#,##0.0;0"/>
    <numFmt numFmtId="170" formatCode="#,##0.0;\-#,##0.0;0.0"/>
    <numFmt numFmtId="171" formatCode="#,##0.0"/>
    <numFmt numFmtId="172" formatCode="#,##0\ \ \ \ \ "/>
    <numFmt numFmtId="173" formatCode="#,##0\ \ \ "/>
    <numFmt numFmtId="174" formatCode="&quot;$&quot;#,##0.00"/>
    <numFmt numFmtId="175" formatCode="_(* #,##0.0_);_(* \(#,##0.0\);_(* &quot;-&quot;?_);_(@_)"/>
    <numFmt numFmtId="176" formatCode="_-* #,##0.0_-;\-* #,##0.0_-;_-* &quot;-&quot;?_-;_-@_-"/>
    <numFmt numFmtId="177" formatCode="#,##0;[Red]#,##0"/>
    <numFmt numFmtId="178" formatCode="#.0"/>
    <numFmt numFmtId="179" formatCode="#.0#"/>
  </numFmts>
  <fonts count="16" x14ac:knownFonts="1">
    <font>
      <sz val="8"/>
      <name val="Arial"/>
    </font>
    <font>
      <sz val="11"/>
      <color theme="1"/>
      <name val="Calibri"/>
      <family val="2"/>
      <scheme val="minor"/>
    </font>
    <font>
      <sz val="10"/>
      <name val="Arial"/>
      <family val="2"/>
    </font>
    <font>
      <b/>
      <sz val="10"/>
      <name val="Arial"/>
      <family val="2"/>
    </font>
    <font>
      <sz val="8"/>
      <name val="Arial"/>
      <family val="2"/>
    </font>
    <font>
      <sz val="9"/>
      <name val="Arial"/>
      <family val="2"/>
    </font>
    <font>
      <b/>
      <i/>
      <sz val="8"/>
      <name val="Arial"/>
      <family val="2"/>
    </font>
    <font>
      <i/>
      <sz val="8"/>
      <name val="Arial"/>
      <family val="2"/>
    </font>
    <font>
      <sz val="8"/>
      <name val="Arial"/>
      <family val="2"/>
    </font>
    <font>
      <i/>
      <sz val="10"/>
      <name val="Arial"/>
      <family val="2"/>
    </font>
    <font>
      <vertAlign val="superscript"/>
      <sz val="10"/>
      <name val="Arial"/>
      <family val="2"/>
    </font>
    <font>
      <b/>
      <vertAlign val="superscript"/>
      <sz val="10"/>
      <name val="Arial"/>
      <family val="2"/>
    </font>
    <font>
      <sz val="11"/>
      <color theme="1"/>
      <name val="Calibri"/>
      <family val="2"/>
      <scheme val="minor"/>
    </font>
    <font>
      <b/>
      <sz val="18"/>
      <color theme="3"/>
      <name val="Cambria"/>
      <family val="2"/>
      <scheme val="major"/>
    </font>
    <font>
      <sz val="10"/>
      <color theme="1"/>
      <name val="Arial"/>
      <family val="2"/>
    </font>
    <font>
      <b/>
      <sz val="10"/>
      <color theme="1"/>
      <name val="Arial"/>
      <family val="2"/>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dashed">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right style="thin">
        <color theme="0" tint="-0.14996795556505021"/>
      </right>
      <top/>
      <bottom style="thin">
        <color indexed="64"/>
      </bottom>
      <diagonal/>
    </border>
    <border>
      <left/>
      <right style="thin">
        <color theme="0" tint="-0.14996795556505021"/>
      </right>
      <top/>
      <bottom/>
      <diagonal/>
    </border>
    <border>
      <left/>
      <right style="thin">
        <color theme="0" tint="-0.1499679555650502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3">
    <xf numFmtId="0" fontId="0" fillId="0" borderId="0"/>
    <xf numFmtId="49" fontId="4" fillId="0" borderId="1">
      <alignment horizontal="right" wrapText="1"/>
    </xf>
    <xf numFmtId="49" fontId="5" fillId="0" borderId="1">
      <alignment horizontal="right" wrapText="1"/>
    </xf>
    <xf numFmtId="49" fontId="4" fillId="0" borderId="1">
      <alignment horizontal="center" wrapText="1"/>
    </xf>
    <xf numFmtId="43" fontId="1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4" fillId="0" borderId="2">
      <alignment horizontal="right" vertical="top" wrapText="1"/>
    </xf>
    <xf numFmtId="0" fontId="4" fillId="0" borderId="0" applyNumberFormat="0">
      <alignment horizontal="right"/>
    </xf>
    <xf numFmtId="0" fontId="5" fillId="0" borderId="0" applyNumberFormat="0">
      <alignment horizontal="right"/>
    </xf>
    <xf numFmtId="0" fontId="4" fillId="0" borderId="3">
      <alignment horizontal="left" vertical="top" wrapText="1"/>
    </xf>
    <xf numFmtId="0" fontId="5" fillId="0" borderId="0"/>
    <xf numFmtId="0" fontId="2" fillId="0" borderId="0"/>
    <xf numFmtId="0" fontId="12" fillId="0" borderId="0"/>
    <xf numFmtId="0" fontId="2" fillId="0" borderId="0" applyFill="0"/>
    <xf numFmtId="0" fontId="2" fillId="0" borderId="0"/>
    <xf numFmtId="0" fontId="2" fillId="0" borderId="0"/>
    <xf numFmtId="0" fontId="4" fillId="0" borderId="0"/>
    <xf numFmtId="0" fontId="8" fillId="0" borderId="0"/>
    <xf numFmtId="49" fontId="3" fillId="0" borderId="3">
      <alignment horizontal="right" vertical="top" wrapText="1"/>
    </xf>
    <xf numFmtId="49" fontId="6" fillId="0" borderId="0">
      <alignment horizontal="center" vertical="center" wrapText="1"/>
    </xf>
    <xf numFmtId="49" fontId="6" fillId="0" borderId="0">
      <alignment horizontal="center" wrapText="1"/>
    </xf>
    <xf numFmtId="49" fontId="4" fillId="0" borderId="0">
      <alignment horizontal="left" wrapText="1"/>
    </xf>
    <xf numFmtId="49" fontId="5" fillId="0" borderId="0">
      <alignment horizontal="left" wrapText="1"/>
    </xf>
    <xf numFmtId="49" fontId="4" fillId="0" borderId="4">
      <alignment horizontal="left" wrapText="1"/>
    </xf>
    <xf numFmtId="49" fontId="5" fillId="0" borderId="4">
      <alignment horizontal="left" wrapText="1"/>
    </xf>
    <xf numFmtId="49" fontId="7" fillId="0" borderId="0">
      <alignment horizontal="center" vertical="center" wrapText="1"/>
    </xf>
    <xf numFmtId="49" fontId="7" fillId="0" borderId="0">
      <alignment horizontal="center" vertical="top" wrapText="1"/>
    </xf>
    <xf numFmtId="0" fontId="3" fillId="0" borderId="3">
      <alignment horizontal="left" vertical="center" wrapText="1"/>
    </xf>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92">
    <xf numFmtId="0" fontId="0" fillId="0" borderId="0" xfId="0"/>
    <xf numFmtId="0" fontId="2" fillId="0" borderId="0" xfId="16" applyFont="1" applyFill="1" applyBorder="1" applyAlignment="1">
      <alignment horizontal="left" wrapText="1"/>
    </xf>
    <xf numFmtId="0" fontId="2" fillId="0" borderId="0" xfId="16" applyFont="1" applyFill="1" applyBorder="1" applyAlignment="1">
      <alignment wrapText="1"/>
    </xf>
    <xf numFmtId="164" fontId="2" fillId="0" borderId="0" xfId="16" applyNumberFormat="1" applyFont="1" applyFill="1" applyBorder="1" applyAlignment="1">
      <alignment horizontal="right" wrapText="1"/>
    </xf>
    <xf numFmtId="0" fontId="2" fillId="0" borderId="3" xfId="16" applyFont="1" applyFill="1" applyBorder="1" applyAlignment="1">
      <alignment horizontal="left" wrapText="1"/>
    </xf>
    <xf numFmtId="164" fontId="2" fillId="0" borderId="0" xfId="16" applyNumberFormat="1" applyFont="1" applyFill="1" applyBorder="1" applyAlignment="1">
      <alignment wrapText="1"/>
    </xf>
    <xf numFmtId="0" fontId="3" fillId="0" borderId="5" xfId="16" applyFont="1" applyFill="1" applyBorder="1" applyAlignment="1">
      <alignment horizontal="left" wrapText="1"/>
    </xf>
    <xf numFmtId="164" fontId="2" fillId="0" borderId="3" xfId="16" applyNumberFormat="1" applyFont="1" applyFill="1" applyBorder="1" applyAlignment="1">
      <alignment horizontal="right" wrapText="1"/>
    </xf>
    <xf numFmtId="164" fontId="2" fillId="0" borderId="0" xfId="13" applyNumberFormat="1" applyFont="1" applyFill="1" applyAlignment="1">
      <alignment wrapText="1"/>
    </xf>
    <xf numFmtId="0" fontId="2" fillId="0" borderId="0" xfId="16" applyFont="1" applyFill="1" applyAlignment="1">
      <alignment wrapText="1"/>
    </xf>
    <xf numFmtId="0" fontId="3" fillId="0" borderId="0" xfId="16" applyFont="1" applyFill="1" applyBorder="1" applyAlignment="1">
      <alignment horizontal="left" wrapText="1"/>
    </xf>
    <xf numFmtId="0" fontId="2" fillId="0" borderId="0" xfId="16" applyFont="1" applyFill="1" applyBorder="1" applyAlignment="1">
      <alignment horizontal="right" wrapText="1"/>
    </xf>
    <xf numFmtId="0" fontId="2" fillId="0" borderId="5" xfId="16" applyFont="1" applyFill="1" applyBorder="1" applyAlignment="1">
      <alignment horizontal="left" wrapText="1"/>
    </xf>
    <xf numFmtId="164" fontId="2" fillId="0" borderId="5" xfId="16" applyNumberFormat="1" applyFont="1" applyFill="1" applyBorder="1" applyAlignment="1">
      <alignment horizontal="right" wrapText="1"/>
    </xf>
    <xf numFmtId="0" fontId="2" fillId="0" borderId="0" xfId="0" applyFont="1" applyFill="1" applyBorder="1" applyAlignment="1">
      <alignment horizontal="left" wrapText="1"/>
    </xf>
    <xf numFmtId="0" fontId="2" fillId="0" borderId="0" xfId="13" applyFont="1" applyFill="1" applyAlignment="1">
      <alignment wrapText="1"/>
    </xf>
    <xf numFmtId="0" fontId="2" fillId="0" borderId="0" xfId="13" applyFont="1" applyFill="1" applyBorder="1" applyAlignment="1">
      <alignment horizontal="left" wrapText="1"/>
    </xf>
    <xf numFmtId="164" fontId="2" fillId="0" borderId="3" xfId="13" applyNumberFormat="1" applyFont="1" applyFill="1" applyBorder="1" applyAlignment="1">
      <alignment horizontal="right" wrapText="1"/>
    </xf>
    <xf numFmtId="0" fontId="2" fillId="0" borderId="3" xfId="13" applyFont="1" applyFill="1" applyBorder="1" applyAlignment="1">
      <alignment horizontal="left" wrapText="1"/>
    </xf>
    <xf numFmtId="164" fontId="2" fillId="0" borderId="0" xfId="13" applyNumberFormat="1" applyFont="1" applyFill="1" applyBorder="1" applyAlignment="1">
      <alignment horizontal="right" wrapText="1"/>
    </xf>
    <xf numFmtId="164" fontId="2" fillId="0" borderId="5" xfId="13" applyNumberFormat="1" applyFont="1" applyFill="1" applyBorder="1" applyAlignment="1">
      <alignment horizontal="right" wrapText="1"/>
    </xf>
    <xf numFmtId="0" fontId="2" fillId="0" borderId="5" xfId="13" applyFont="1" applyFill="1" applyBorder="1" applyAlignment="1">
      <alignment horizontal="left" wrapText="1"/>
    </xf>
    <xf numFmtId="0" fontId="2" fillId="0" borderId="5" xfId="13" applyFont="1" applyFill="1" applyBorder="1" applyAlignment="1">
      <alignment horizontal="right" wrapText="1"/>
    </xf>
    <xf numFmtId="0" fontId="2" fillId="0" borderId="5" xfId="0" applyFont="1" applyFill="1" applyBorder="1" applyAlignment="1">
      <alignment horizontal="left" wrapText="1"/>
    </xf>
    <xf numFmtId="0" fontId="2" fillId="0" borderId="5" xfId="0" applyFont="1" applyFill="1" applyBorder="1" applyAlignment="1">
      <alignment horizontal="right" wrapText="1"/>
    </xf>
    <xf numFmtId="166" fontId="2" fillId="0" borderId="5" xfId="4" applyNumberFormat="1" applyFont="1" applyFill="1" applyBorder="1" applyAlignment="1">
      <alignment horizontal="right" wrapText="1"/>
    </xf>
    <xf numFmtId="167" fontId="2" fillId="0" borderId="5" xfId="4" applyNumberFormat="1" applyFont="1" applyFill="1" applyBorder="1" applyAlignment="1">
      <alignment horizontal="right" wrapText="1"/>
    </xf>
    <xf numFmtId="3" fontId="2" fillId="0" borderId="0" xfId="4" applyNumberFormat="1" applyFont="1" applyFill="1" applyBorder="1" applyAlignment="1">
      <alignment horizontal="right" wrapText="1"/>
    </xf>
    <xf numFmtId="0" fontId="2" fillId="0" borderId="3" xfId="0" applyFont="1" applyFill="1" applyBorder="1" applyAlignment="1">
      <alignment horizontal="left" wrapText="1"/>
    </xf>
    <xf numFmtId="3" fontId="2" fillId="0" borderId="3" xfId="4" applyNumberFormat="1" applyFont="1" applyFill="1" applyBorder="1" applyAlignment="1">
      <alignment horizontal="right" wrapText="1"/>
    </xf>
    <xf numFmtId="0" fontId="2" fillId="0" borderId="0" xfId="0" applyFont="1" applyFill="1" applyAlignment="1">
      <alignment wrapText="1"/>
    </xf>
    <xf numFmtId="0" fontId="2" fillId="0" borderId="0" xfId="0" applyFont="1" applyFill="1" applyAlignment="1">
      <alignment vertical="center" wrapText="1"/>
    </xf>
    <xf numFmtId="168" fontId="2" fillId="0" borderId="3" xfId="8" applyNumberFormat="1" applyFont="1" applyFill="1" applyBorder="1" applyAlignment="1">
      <alignment horizontal="right" wrapText="1"/>
    </xf>
    <xf numFmtId="49" fontId="2" fillId="0" borderId="3" xfId="22" applyFont="1" applyFill="1" applyBorder="1" applyAlignment="1">
      <alignment wrapText="1"/>
    </xf>
    <xf numFmtId="169" fontId="2" fillId="0" borderId="0" xfId="8" applyNumberFormat="1" applyFont="1" applyFill="1" applyBorder="1" applyAlignment="1">
      <alignment wrapText="1"/>
    </xf>
    <xf numFmtId="49" fontId="2" fillId="0" borderId="0" xfId="22" applyFont="1" applyFill="1" applyBorder="1" applyAlignment="1">
      <alignment wrapText="1"/>
    </xf>
    <xf numFmtId="169" fontId="2" fillId="0" borderId="0" xfId="8" applyNumberFormat="1" applyFont="1" applyFill="1" applyBorder="1" applyAlignment="1">
      <alignment horizontal="right" wrapText="1"/>
    </xf>
    <xf numFmtId="170" fontId="2" fillId="0" borderId="0" xfId="8" applyNumberFormat="1" applyFont="1" applyFill="1" applyBorder="1" applyAlignment="1">
      <alignment horizontal="right" wrapText="1"/>
    </xf>
    <xf numFmtId="171" fontId="2" fillId="0" borderId="0" xfId="0" applyNumberFormat="1" applyFont="1" applyFill="1" applyAlignment="1">
      <alignment wrapText="1"/>
    </xf>
    <xf numFmtId="171" fontId="2" fillId="0" borderId="5" xfId="8" applyNumberFormat="1" applyFont="1" applyFill="1" applyBorder="1" applyAlignment="1">
      <alignment horizontal="right" wrapText="1"/>
    </xf>
    <xf numFmtId="49" fontId="2" fillId="0" borderId="5" xfId="22" applyFont="1" applyFill="1" applyBorder="1" applyAlignment="1">
      <alignment wrapText="1"/>
    </xf>
    <xf numFmtId="49" fontId="2" fillId="0" borderId="0" xfId="1" applyFont="1" applyFill="1" applyBorder="1" applyAlignment="1">
      <alignment horizontal="right" wrapText="1"/>
    </xf>
    <xf numFmtId="49" fontId="2" fillId="0" borderId="0" xfId="24" applyFont="1" applyFill="1" applyBorder="1" applyAlignment="1">
      <alignment horizontal="left" wrapText="1"/>
    </xf>
    <xf numFmtId="170" fontId="2" fillId="0" borderId="0" xfId="8" applyNumberFormat="1" applyFont="1" applyFill="1" applyBorder="1" applyAlignment="1">
      <alignment wrapText="1"/>
    </xf>
    <xf numFmtId="169" fontId="2" fillId="0" borderId="5" xfId="8" applyNumberFormat="1" applyFont="1" applyFill="1" applyBorder="1" applyAlignment="1">
      <alignment wrapText="1"/>
    </xf>
    <xf numFmtId="49" fontId="2" fillId="0" borderId="5" xfId="1" applyFont="1" applyFill="1" applyBorder="1" applyAlignment="1">
      <alignment horizontal="right" wrapText="1"/>
    </xf>
    <xf numFmtId="49" fontId="2" fillId="0" borderId="5" xfId="24" applyFont="1" applyFill="1" applyBorder="1" applyAlignment="1">
      <alignment horizontal="left" wrapText="1"/>
    </xf>
    <xf numFmtId="3" fontId="2" fillId="0" borderId="0" xfId="0" applyNumberFormat="1" applyFont="1" applyFill="1" applyAlignment="1">
      <alignment wrapText="1"/>
    </xf>
    <xf numFmtId="3" fontId="2" fillId="0" borderId="0" xfId="0" applyNumberFormat="1" applyFont="1" applyFill="1" applyAlignment="1">
      <alignment horizontal="left" wrapText="1"/>
    </xf>
    <xf numFmtId="0" fontId="9" fillId="0" borderId="0" xfId="0" applyFont="1" applyFill="1" applyBorder="1" applyAlignment="1">
      <alignment wrapText="1"/>
    </xf>
    <xf numFmtId="0" fontId="2" fillId="0" borderId="0" xfId="0" applyFont="1" applyFill="1" applyBorder="1" applyAlignment="1">
      <alignment wrapText="1"/>
    </xf>
    <xf numFmtId="0" fontId="2" fillId="0" borderId="0" xfId="0" applyNumberFormat="1" applyFont="1" applyFill="1" applyAlignment="1">
      <alignment horizontal="left" wrapText="1"/>
    </xf>
    <xf numFmtId="0" fontId="9" fillId="0" borderId="0" xfId="0" applyNumberFormat="1" applyFont="1" applyFill="1" applyBorder="1" applyAlignment="1">
      <alignment horizontal="left" wrapText="1"/>
    </xf>
    <xf numFmtId="3" fontId="9" fillId="0" borderId="0" xfId="0" applyNumberFormat="1" applyFont="1" applyFill="1" applyBorder="1" applyAlignment="1" applyProtection="1">
      <alignment horizontal="left" wrapText="1"/>
    </xf>
    <xf numFmtId="172" fontId="2" fillId="0" borderId="3" xfId="0" applyNumberFormat="1" applyFont="1" applyFill="1" applyBorder="1" applyAlignment="1">
      <alignment horizontal="right" wrapText="1"/>
    </xf>
    <xf numFmtId="173" fontId="2" fillId="0" borderId="3" xfId="0" applyNumberFormat="1" applyFont="1" applyFill="1" applyBorder="1" applyAlignment="1">
      <alignment horizontal="right" wrapText="1"/>
    </xf>
    <xf numFmtId="0" fontId="2" fillId="0" borderId="3" xfId="0" applyNumberFormat="1" applyFont="1" applyFill="1" applyBorder="1" applyAlignment="1">
      <alignment horizontal="left" wrapText="1"/>
    </xf>
    <xf numFmtId="172" fontId="2" fillId="0" borderId="0" xfId="0" applyNumberFormat="1" applyFont="1" applyFill="1" applyBorder="1" applyAlignment="1">
      <alignment horizontal="right" wrapText="1"/>
    </xf>
    <xf numFmtId="173" fontId="2" fillId="0" borderId="0" xfId="0" applyNumberFormat="1" applyFont="1" applyFill="1" applyBorder="1" applyAlignment="1">
      <alignment horizontal="right" wrapText="1"/>
    </xf>
    <xf numFmtId="0"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3" fontId="2" fillId="0" borderId="0" xfId="0" applyNumberFormat="1" applyFont="1" applyFill="1" applyBorder="1" applyAlignment="1">
      <alignment wrapText="1"/>
    </xf>
    <xf numFmtId="3" fontId="2" fillId="0" borderId="6" xfId="0" applyNumberFormat="1" applyFont="1" applyFill="1" applyBorder="1" applyAlignment="1">
      <alignment horizontal="right" wrapText="1"/>
    </xf>
    <xf numFmtId="3" fontId="3" fillId="0" borderId="0" xfId="0" applyNumberFormat="1" applyFont="1" applyFill="1" applyAlignment="1">
      <alignment wrapText="1"/>
    </xf>
    <xf numFmtId="3" fontId="3" fillId="0" borderId="0" xfId="0" applyNumberFormat="1" applyFont="1" applyFill="1" applyBorder="1" applyAlignment="1">
      <alignment wrapText="1"/>
    </xf>
    <xf numFmtId="0" fontId="2" fillId="0" borderId="0" xfId="16" applyFont="1" applyFill="1"/>
    <xf numFmtId="0" fontId="2" fillId="0" borderId="0" xfId="13" applyFont="1" applyFill="1"/>
    <xf numFmtId="1" fontId="2" fillId="0" borderId="3" xfId="16" applyNumberFormat="1" applyFont="1" applyFill="1" applyBorder="1" applyAlignment="1">
      <alignment horizontal="right" wrapText="1"/>
    </xf>
    <xf numFmtId="0" fontId="2" fillId="0" borderId="3" xfId="16" applyFont="1" applyFill="1" applyBorder="1" applyAlignment="1">
      <alignment horizontal="left"/>
    </xf>
    <xf numFmtId="1" fontId="2" fillId="0" borderId="5" xfId="16" applyNumberFormat="1" applyFont="1" applyFill="1" applyBorder="1" applyAlignment="1">
      <alignment horizontal="right" wrapText="1"/>
    </xf>
    <xf numFmtId="0" fontId="2" fillId="0" borderId="5" xfId="16" applyFont="1" applyFill="1" applyBorder="1" applyAlignment="1">
      <alignment horizontal="left"/>
    </xf>
    <xf numFmtId="164" fontId="2" fillId="0" borderId="0" xfId="12" applyNumberFormat="1" applyFont="1" applyFill="1" applyBorder="1" applyAlignment="1">
      <alignment horizontal="left" wrapText="1"/>
    </xf>
    <xf numFmtId="164" fontId="2" fillId="0" borderId="3" xfId="12" applyNumberFormat="1" applyFont="1" applyFill="1" applyBorder="1" applyAlignment="1">
      <alignment horizontal="left" wrapText="1"/>
    </xf>
    <xf numFmtId="164" fontId="2" fillId="0" borderId="0" xfId="12" applyNumberFormat="1" applyFont="1" applyFill="1" applyBorder="1" applyAlignment="1">
      <alignment wrapText="1"/>
    </xf>
    <xf numFmtId="1" fontId="2" fillId="0" borderId="0" xfId="16" applyNumberFormat="1" applyFont="1" applyFill="1" applyBorder="1" applyAlignment="1">
      <alignment wrapText="1"/>
    </xf>
    <xf numFmtId="0" fontId="2" fillId="0" borderId="6" xfId="16" applyFont="1" applyFill="1" applyBorder="1" applyAlignment="1">
      <alignment horizontal="right" wrapText="1"/>
    </xf>
    <xf numFmtId="1" fontId="2" fillId="0" borderId="6" xfId="16" applyNumberFormat="1" applyFont="1" applyFill="1" applyBorder="1" applyAlignment="1">
      <alignment horizontal="right" wrapText="1"/>
    </xf>
    <xf numFmtId="0" fontId="2" fillId="0" borderId="6" xfId="16" applyFont="1" applyFill="1" applyBorder="1" applyAlignment="1">
      <alignment horizontal="left" wrapText="1"/>
    </xf>
    <xf numFmtId="1" fontId="2" fillId="0" borderId="0" xfId="0" applyNumberFormat="1" applyFont="1" applyFill="1" applyBorder="1" applyAlignment="1">
      <alignment wrapText="1"/>
    </xf>
    <xf numFmtId="167" fontId="2" fillId="0" borderId="0" xfId="0" applyNumberFormat="1" applyFont="1" applyFill="1" applyBorder="1" applyAlignment="1">
      <alignment wrapText="1"/>
    </xf>
    <xf numFmtId="6" fontId="2" fillId="0" borderId="0" xfId="0" applyNumberFormat="1" applyFont="1" applyFill="1" applyBorder="1" applyAlignment="1">
      <alignment wrapText="1"/>
    </xf>
    <xf numFmtId="174" fontId="2" fillId="0" borderId="0" xfId="0" applyNumberFormat="1" applyFont="1" applyFill="1" applyBorder="1" applyAlignment="1">
      <alignment wrapText="1"/>
    </xf>
    <xf numFmtId="175" fontId="2" fillId="0" borderId="0" xfId="0" applyNumberFormat="1" applyFont="1" applyFill="1" applyAlignment="1">
      <alignment wrapText="1"/>
    </xf>
    <xf numFmtId="166" fontId="2" fillId="0" borderId="3" xfId="6" applyNumberFormat="1" applyFont="1" applyFill="1" applyBorder="1" applyAlignment="1">
      <alignment horizontal="right" wrapText="1"/>
    </xf>
    <xf numFmtId="49" fontId="2" fillId="0" borderId="3" xfId="23" applyFont="1" applyFill="1" applyBorder="1" applyAlignment="1">
      <alignment horizontal="left" wrapText="1"/>
    </xf>
    <xf numFmtId="166" fontId="2" fillId="0" borderId="0" xfId="6" applyNumberFormat="1" applyFont="1" applyFill="1" applyBorder="1" applyAlignment="1">
      <alignment horizontal="right" wrapText="1"/>
    </xf>
    <xf numFmtId="49" fontId="2" fillId="0" borderId="0" xfId="23" applyFont="1" applyFill="1" applyBorder="1" applyAlignment="1">
      <alignment horizontal="left" wrapText="1"/>
    </xf>
    <xf numFmtId="166" fontId="2" fillId="0" borderId="0" xfId="0" applyNumberFormat="1" applyFont="1" applyFill="1" applyAlignment="1">
      <alignment wrapText="1"/>
    </xf>
    <xf numFmtId="176" fontId="2" fillId="0" borderId="0" xfId="0" applyNumberFormat="1" applyFont="1" applyFill="1" applyAlignment="1">
      <alignment wrapText="1"/>
    </xf>
    <xf numFmtId="167" fontId="2" fillId="0" borderId="0" xfId="23" applyNumberFormat="1" applyFont="1" applyFill="1" applyBorder="1" applyAlignment="1">
      <alignment horizontal="right" wrapText="1"/>
    </xf>
    <xf numFmtId="0" fontId="2" fillId="0" borderId="5" xfId="11" applyFont="1" applyFill="1" applyBorder="1" applyAlignment="1">
      <alignment horizontal="right" wrapText="1"/>
    </xf>
    <xf numFmtId="0" fontId="2" fillId="0" borderId="5" xfId="11" applyFont="1" applyFill="1" applyBorder="1" applyAlignment="1">
      <alignment horizontal="left" wrapText="1"/>
    </xf>
    <xf numFmtId="0" fontId="2" fillId="0" borderId="0" xfId="2" applyNumberFormat="1" applyFont="1" applyFill="1" applyBorder="1" applyAlignment="1">
      <alignment horizontal="right" wrapText="1"/>
    </xf>
    <xf numFmtId="0" fontId="2" fillId="0" borderId="0" xfId="11" applyNumberFormat="1" applyFont="1" applyFill="1" applyBorder="1" applyAlignment="1">
      <alignment horizontal="right" wrapText="1"/>
    </xf>
    <xf numFmtId="43" fontId="2" fillId="0" borderId="0" xfId="6" applyFont="1" applyFill="1" applyAlignment="1">
      <alignment wrapText="1"/>
    </xf>
    <xf numFmtId="164" fontId="2" fillId="0" borderId="3" xfId="0" applyNumberFormat="1" applyFont="1" applyFill="1" applyBorder="1" applyAlignment="1">
      <alignment wrapText="1"/>
    </xf>
    <xf numFmtId="3" fontId="2" fillId="0" borderId="3" xfId="11" applyNumberFormat="1" applyFont="1" applyFill="1" applyBorder="1" applyAlignment="1">
      <alignment horizontal="right" wrapText="1"/>
    </xf>
    <xf numFmtId="164" fontId="2" fillId="0" borderId="0" xfId="0" applyNumberFormat="1" applyFont="1" applyFill="1" applyBorder="1" applyAlignment="1">
      <alignment wrapText="1"/>
    </xf>
    <xf numFmtId="3" fontId="2" fillId="0" borderId="0" xfId="11" applyNumberFormat="1" applyFont="1" applyFill="1" applyBorder="1" applyAlignment="1">
      <alignment horizontal="right" wrapText="1"/>
    </xf>
    <xf numFmtId="164" fontId="2" fillId="0" borderId="0" xfId="23" applyNumberFormat="1" applyFont="1" applyFill="1" applyBorder="1" applyAlignment="1">
      <alignment horizontal="right" wrapText="1"/>
    </xf>
    <xf numFmtId="3" fontId="2" fillId="0" borderId="0" xfId="9" applyNumberFormat="1" applyFont="1" applyFill="1" applyBorder="1" applyAlignment="1">
      <alignment horizontal="right" wrapText="1"/>
    </xf>
    <xf numFmtId="3" fontId="2" fillId="0" borderId="0" xfId="23" applyNumberFormat="1" applyFont="1" applyFill="1" applyBorder="1" applyAlignment="1">
      <alignment horizontal="right" wrapText="1"/>
    </xf>
    <xf numFmtId="167" fontId="2" fillId="0" borderId="0" xfId="11" applyNumberFormat="1" applyFont="1" applyFill="1" applyBorder="1" applyAlignment="1">
      <alignment horizontal="right" wrapText="1"/>
    </xf>
    <xf numFmtId="165" fontId="2" fillId="0" borderId="5" xfId="0" applyNumberFormat="1" applyFont="1" applyFill="1" applyBorder="1" applyAlignment="1">
      <alignment horizontal="right" wrapText="1"/>
    </xf>
    <xf numFmtId="49" fontId="2" fillId="0" borderId="0" xfId="23" applyFont="1" applyFill="1" applyBorder="1" applyAlignment="1">
      <alignment horizontal="right" wrapText="1"/>
    </xf>
    <xf numFmtId="0" fontId="2" fillId="0" borderId="6" xfId="0" applyFont="1" applyFill="1" applyBorder="1" applyAlignment="1">
      <alignment horizontal="right" wrapText="1"/>
    </xf>
    <xf numFmtId="0" fontId="2" fillId="0" borderId="0" xfId="0" applyFont="1" applyFill="1" applyBorder="1" applyAlignment="1">
      <alignment horizontal="right" wrapText="1"/>
    </xf>
    <xf numFmtId="0" fontId="3" fillId="0" borderId="0" xfId="0" applyFont="1" applyFill="1" applyAlignment="1">
      <alignment wrapText="1"/>
    </xf>
    <xf numFmtId="0" fontId="2" fillId="0" borderId="0" xfId="15" applyFont="1" applyFill="1" applyBorder="1" applyAlignment="1">
      <alignment wrapText="1"/>
    </xf>
    <xf numFmtId="0" fontId="2" fillId="0" borderId="0" xfId="15" applyFont="1" applyFill="1" applyBorder="1" applyAlignment="1">
      <alignment horizontal="left" wrapText="1"/>
    </xf>
    <xf numFmtId="164" fontId="2" fillId="0" borderId="3" xfId="5" applyNumberFormat="1" applyFont="1" applyFill="1" applyBorder="1" applyAlignment="1">
      <alignment horizontal="right" wrapText="1"/>
    </xf>
    <xf numFmtId="0" fontId="2" fillId="0" borderId="3" xfId="15" quotePrefix="1" applyFont="1" applyFill="1" applyBorder="1" applyAlignment="1">
      <alignment horizontal="left" wrapText="1"/>
    </xf>
    <xf numFmtId="164" fontId="2" fillId="0" borderId="0" xfId="5" applyNumberFormat="1" applyFont="1" applyFill="1" applyBorder="1" applyAlignment="1">
      <alignment horizontal="right" wrapText="1"/>
    </xf>
    <xf numFmtId="0" fontId="2" fillId="0" borderId="0" xfId="15" quotePrefix="1" applyFont="1" applyFill="1" applyBorder="1" applyAlignment="1">
      <alignment horizontal="left" wrapText="1"/>
    </xf>
    <xf numFmtId="0" fontId="2" fillId="0" borderId="3" xfId="15" applyFont="1" applyFill="1" applyBorder="1" applyAlignment="1">
      <alignment horizontal="left" wrapText="1"/>
    </xf>
    <xf numFmtId="0" fontId="2" fillId="0" borderId="0" xfId="15" applyFont="1" applyFill="1" applyAlignment="1">
      <alignment wrapText="1"/>
    </xf>
    <xf numFmtId="0" fontId="2" fillId="0" borderId="0" xfId="15" applyFont="1" applyFill="1" applyAlignment="1">
      <alignment horizontal="left" wrapText="1"/>
    </xf>
    <xf numFmtId="0" fontId="2" fillId="0" borderId="5" xfId="15" applyFont="1" applyFill="1" applyBorder="1" applyAlignment="1">
      <alignment horizontal="left" wrapText="1"/>
    </xf>
    <xf numFmtId="164" fontId="2" fillId="0" borderId="7" xfId="0" applyNumberFormat="1" applyFont="1" applyFill="1" applyBorder="1" applyAlignment="1">
      <alignment horizontal="right" wrapText="1"/>
    </xf>
    <xf numFmtId="177" fontId="2" fillId="0" borderId="8" xfId="0" applyNumberFormat="1" applyFont="1" applyFill="1" applyBorder="1" applyAlignment="1">
      <alignment horizontal="right" wrapText="1"/>
    </xf>
    <xf numFmtId="164" fontId="2" fillId="0" borderId="8" xfId="0" applyNumberFormat="1" applyFont="1" applyFill="1" applyBorder="1" applyAlignment="1">
      <alignment horizontal="right" wrapText="1"/>
    </xf>
    <xf numFmtId="177" fontId="2" fillId="0" borderId="9" xfId="0" applyNumberFormat="1" applyFont="1" applyFill="1" applyBorder="1" applyAlignment="1">
      <alignment horizontal="right" wrapText="1"/>
    </xf>
    <xf numFmtId="164" fontId="2" fillId="0" borderId="10" xfId="0" applyNumberFormat="1" applyFont="1" applyFill="1" applyBorder="1" applyAlignment="1">
      <alignment horizontal="right" wrapText="1"/>
    </xf>
    <xf numFmtId="177" fontId="2" fillId="0" borderId="11" xfId="0" applyNumberFormat="1" applyFont="1" applyFill="1" applyBorder="1" applyAlignment="1">
      <alignment horizontal="right" wrapText="1"/>
    </xf>
    <xf numFmtId="164" fontId="2" fillId="0" borderId="11" xfId="0" applyNumberFormat="1" applyFont="1" applyFill="1" applyBorder="1" applyAlignment="1">
      <alignment horizontal="right" wrapText="1"/>
    </xf>
    <xf numFmtId="177" fontId="2" fillId="0" borderId="12" xfId="0" applyNumberFormat="1" applyFont="1" applyFill="1" applyBorder="1" applyAlignment="1">
      <alignment horizontal="right" wrapText="1"/>
    </xf>
    <xf numFmtId="164" fontId="2" fillId="0" borderId="13" xfId="0" applyNumberFormat="1" applyFont="1" applyFill="1" applyBorder="1" applyAlignment="1">
      <alignment horizontal="right" wrapText="1"/>
    </xf>
    <xf numFmtId="177" fontId="2" fillId="0" borderId="14" xfId="0" applyNumberFormat="1" applyFont="1" applyFill="1" applyBorder="1" applyAlignment="1">
      <alignment horizontal="right" wrapText="1"/>
    </xf>
    <xf numFmtId="164" fontId="2" fillId="0" borderId="14" xfId="0" applyNumberFormat="1" applyFont="1" applyFill="1" applyBorder="1" applyAlignment="1">
      <alignment horizontal="right" wrapText="1"/>
    </xf>
    <xf numFmtId="177" fontId="2" fillId="0" borderId="15" xfId="0" applyNumberFormat="1" applyFont="1" applyFill="1" applyBorder="1" applyAlignment="1">
      <alignment horizontal="right" wrapText="1"/>
    </xf>
    <xf numFmtId="0" fontId="2" fillId="0" borderId="0" xfId="15" applyFont="1" applyFill="1" applyAlignment="1">
      <alignment horizontal="right" wrapText="1"/>
    </xf>
    <xf numFmtId="177" fontId="2" fillId="0" borderId="0" xfId="0" applyNumberFormat="1" applyFont="1" applyFill="1" applyBorder="1" applyAlignment="1">
      <alignment wrapText="1"/>
    </xf>
    <xf numFmtId="0" fontId="2" fillId="0" borderId="6" xfId="15" applyFont="1" applyFill="1" applyBorder="1" applyAlignment="1">
      <alignment horizontal="left" wrapText="1"/>
    </xf>
    <xf numFmtId="164" fontId="2" fillId="0" borderId="3" xfId="15" applyNumberFormat="1" applyFont="1" applyFill="1" applyBorder="1" applyAlignment="1">
      <alignment horizontal="right" wrapText="1"/>
    </xf>
    <xf numFmtId="177" fontId="2" fillId="0" borderId="3" xfId="0" applyNumberFormat="1" applyFont="1" applyFill="1" applyBorder="1" applyAlignment="1">
      <alignment horizontal="right" wrapText="1"/>
    </xf>
    <xf numFmtId="164" fontId="2" fillId="0" borderId="0" xfId="15" applyNumberFormat="1" applyFont="1" applyFill="1" applyAlignment="1">
      <alignment horizontal="right" wrapText="1"/>
    </xf>
    <xf numFmtId="177" fontId="2" fillId="0" borderId="0" xfId="0" applyNumberFormat="1" applyFont="1" applyFill="1" applyAlignment="1">
      <alignment horizontal="right" wrapText="1"/>
    </xf>
    <xf numFmtId="164" fontId="2" fillId="0" borderId="0" xfId="15" applyNumberFormat="1" applyFont="1" applyFill="1" applyBorder="1" applyAlignment="1">
      <alignment wrapText="1"/>
    </xf>
    <xf numFmtId="164" fontId="2" fillId="0" borderId="10" xfId="15" applyNumberFormat="1" applyFont="1" applyFill="1" applyBorder="1" applyAlignment="1">
      <alignment wrapText="1"/>
    </xf>
    <xf numFmtId="177" fontId="2" fillId="0" borderId="11" xfId="0" applyNumberFormat="1" applyFont="1" applyFill="1" applyBorder="1" applyAlignment="1">
      <alignment wrapText="1"/>
    </xf>
    <xf numFmtId="164" fontId="2" fillId="0" borderId="11" xfId="15" applyNumberFormat="1" applyFont="1" applyFill="1" applyBorder="1" applyAlignment="1">
      <alignment wrapText="1"/>
    </xf>
    <xf numFmtId="177" fontId="2" fillId="0" borderId="12" xfId="0" applyNumberFormat="1" applyFont="1" applyFill="1" applyBorder="1" applyAlignment="1">
      <alignment wrapText="1"/>
    </xf>
    <xf numFmtId="164" fontId="2" fillId="0" borderId="13" xfId="15" applyNumberFormat="1" applyFont="1" applyFill="1" applyBorder="1" applyAlignment="1">
      <alignment wrapText="1"/>
    </xf>
    <xf numFmtId="177" fontId="2" fillId="0" borderId="14" xfId="0" applyNumberFormat="1" applyFont="1" applyFill="1" applyBorder="1" applyAlignment="1">
      <alignment wrapText="1"/>
    </xf>
    <xf numFmtId="164" fontId="2" fillId="0" borderId="14" xfId="15" applyNumberFormat="1" applyFont="1" applyFill="1" applyBorder="1" applyAlignment="1">
      <alignment wrapText="1"/>
    </xf>
    <xf numFmtId="177" fontId="2" fillId="0" borderId="15" xfId="0" applyNumberFormat="1" applyFont="1" applyFill="1" applyBorder="1" applyAlignment="1">
      <alignment wrapText="1"/>
    </xf>
    <xf numFmtId="0" fontId="2" fillId="0" borderId="6" xfId="15" applyFont="1" applyFill="1" applyBorder="1" applyAlignment="1">
      <alignment wrapText="1"/>
    </xf>
    <xf numFmtId="164" fontId="2" fillId="0" borderId="16" xfId="15" applyNumberFormat="1" applyFont="1" applyFill="1" applyBorder="1" applyAlignment="1">
      <alignment horizontal="right" wrapText="1"/>
    </xf>
    <xf numFmtId="177" fontId="2" fillId="0" borderId="16" xfId="0" applyNumberFormat="1" applyFont="1" applyFill="1" applyBorder="1" applyAlignment="1">
      <alignment wrapText="1"/>
    </xf>
    <xf numFmtId="177" fontId="2" fillId="0" borderId="17" xfId="0" applyNumberFormat="1" applyFont="1" applyFill="1" applyBorder="1" applyAlignment="1">
      <alignment wrapText="1"/>
    </xf>
    <xf numFmtId="164" fontId="2" fillId="0" borderId="18" xfId="15" applyNumberFormat="1" applyFont="1" applyFill="1" applyBorder="1" applyAlignment="1">
      <alignment horizontal="right" wrapText="1"/>
    </xf>
    <xf numFmtId="177" fontId="2" fillId="0" borderId="16" xfId="0" applyNumberFormat="1" applyFont="1" applyFill="1" applyBorder="1" applyAlignment="1">
      <alignment horizontal="right" wrapText="1"/>
    </xf>
    <xf numFmtId="0" fontId="2" fillId="0" borderId="19" xfId="15" applyFont="1" applyFill="1" applyBorder="1" applyAlignment="1">
      <alignment horizontal="left" wrapText="1"/>
    </xf>
    <xf numFmtId="164" fontId="2" fillId="0" borderId="11" xfId="15" applyNumberFormat="1" applyFont="1" applyFill="1" applyBorder="1" applyAlignment="1">
      <alignment horizontal="right" wrapText="1"/>
    </xf>
    <xf numFmtId="164" fontId="2" fillId="0" borderId="10" xfId="15" applyNumberFormat="1" applyFont="1" applyFill="1" applyBorder="1" applyAlignment="1">
      <alignment horizontal="right" wrapText="1"/>
    </xf>
    <xf numFmtId="0" fontId="2" fillId="0" borderId="20" xfId="15" applyFont="1" applyFill="1" applyBorder="1" applyAlignment="1">
      <alignment horizontal="left" wrapText="1"/>
    </xf>
    <xf numFmtId="0" fontId="2" fillId="0" borderId="20" xfId="15" applyFont="1" applyFill="1" applyBorder="1" applyAlignment="1">
      <alignment wrapText="1"/>
    </xf>
    <xf numFmtId="164" fontId="2" fillId="0" borderId="14" xfId="15" applyNumberFormat="1" applyFont="1" applyFill="1" applyBorder="1" applyAlignment="1">
      <alignment horizontal="right" wrapText="1"/>
    </xf>
    <xf numFmtId="164" fontId="2" fillId="0" borderId="13" xfId="15" applyNumberFormat="1" applyFont="1" applyFill="1" applyBorder="1" applyAlignment="1">
      <alignment horizontal="right" wrapText="1"/>
    </xf>
    <xf numFmtId="0" fontId="2" fillId="0" borderId="21" xfId="15" applyFont="1" applyFill="1" applyBorder="1" applyAlignment="1">
      <alignment wrapText="1"/>
    </xf>
    <xf numFmtId="0" fontId="2" fillId="0" borderId="22" xfId="15" applyFont="1" applyFill="1" applyBorder="1" applyAlignment="1">
      <alignment wrapText="1"/>
    </xf>
    <xf numFmtId="164" fontId="2" fillId="0" borderId="0" xfId="15" applyNumberFormat="1" applyFont="1" applyFill="1" applyBorder="1" applyAlignment="1">
      <alignment horizontal="right" wrapText="1"/>
    </xf>
    <xf numFmtId="177" fontId="2" fillId="0" borderId="0" xfId="0" applyNumberFormat="1" applyFont="1" applyFill="1" applyBorder="1" applyAlignment="1">
      <alignment horizontal="right" wrapText="1"/>
    </xf>
    <xf numFmtId="177" fontId="2" fillId="0" borderId="17" xfId="0" applyNumberFormat="1" applyFont="1" applyFill="1" applyBorder="1" applyAlignment="1">
      <alignment horizontal="right" wrapText="1"/>
    </xf>
    <xf numFmtId="0" fontId="2" fillId="0" borderId="23" xfId="15" applyFont="1" applyFill="1" applyBorder="1" applyAlignment="1">
      <alignment wrapText="1"/>
    </xf>
    <xf numFmtId="0" fontId="3" fillId="0" borderId="0" xfId="15" applyFont="1" applyFill="1" applyAlignment="1">
      <alignment wrapText="1"/>
    </xf>
    <xf numFmtId="177" fontId="2" fillId="0" borderId="10" xfId="0" applyNumberFormat="1" applyFont="1" applyFill="1" applyBorder="1" applyAlignment="1">
      <alignment horizontal="right" wrapText="1"/>
    </xf>
    <xf numFmtId="177" fontId="2" fillId="0" borderId="13" xfId="0" applyNumberFormat="1" applyFont="1" applyFill="1" applyBorder="1" applyAlignment="1">
      <alignment horizontal="right" wrapText="1"/>
    </xf>
    <xf numFmtId="164" fontId="2" fillId="0" borderId="0" xfId="15" applyNumberFormat="1" applyFont="1" applyFill="1" applyAlignment="1">
      <alignment wrapText="1"/>
    </xf>
    <xf numFmtId="178" fontId="2" fillId="0" borderId="3" xfId="13" applyNumberFormat="1" applyFont="1" applyFill="1" applyBorder="1" applyAlignment="1">
      <alignment horizontal="right" wrapText="1"/>
    </xf>
    <xf numFmtId="179" fontId="2" fillId="0" borderId="3" xfId="13" applyNumberFormat="1" applyFont="1" applyFill="1" applyBorder="1" applyAlignment="1">
      <alignment horizontal="right" wrapText="1"/>
    </xf>
    <xf numFmtId="178" fontId="2" fillId="0" borderId="0" xfId="13" applyNumberFormat="1" applyFont="1" applyFill="1" applyBorder="1" applyAlignment="1">
      <alignment horizontal="right" wrapText="1"/>
    </xf>
    <xf numFmtId="179" fontId="2" fillId="0" borderId="0" xfId="13" applyNumberFormat="1" applyFont="1" applyFill="1" applyBorder="1" applyAlignment="1">
      <alignment horizontal="right" wrapText="1"/>
    </xf>
    <xf numFmtId="178" fontId="2" fillId="0" borderId="5" xfId="13" applyNumberFormat="1" applyFont="1" applyFill="1" applyBorder="1" applyAlignment="1">
      <alignment horizontal="right" wrapText="1"/>
    </xf>
    <xf numFmtId="179" fontId="2" fillId="0" borderId="5" xfId="13" applyNumberFormat="1" applyFont="1" applyFill="1" applyBorder="1" applyAlignment="1">
      <alignment horizontal="right" wrapText="1"/>
    </xf>
    <xf numFmtId="0" fontId="2" fillId="0" borderId="0" xfId="15" applyFont="1" applyFill="1" applyBorder="1" applyAlignment="1">
      <alignment horizontal="right" wrapText="1"/>
    </xf>
    <xf numFmtId="0" fontId="9" fillId="0" borderId="0" xfId="15" applyFont="1" applyFill="1" applyBorder="1" applyAlignment="1">
      <alignment horizontal="center" wrapText="1"/>
    </xf>
    <xf numFmtId="0" fontId="3" fillId="0" borderId="3" xfId="16" applyFont="1" applyFill="1" applyBorder="1" applyAlignment="1">
      <alignment horizontal="centerContinuous" wrapText="1"/>
    </xf>
    <xf numFmtId="0" fontId="2" fillId="0" borderId="6" xfId="16" applyFont="1" applyFill="1" applyBorder="1" applyAlignment="1">
      <alignment horizontal="centerContinuous" wrapText="1"/>
    </xf>
    <xf numFmtId="164" fontId="2" fillId="0" borderId="3" xfId="16" applyNumberFormat="1" applyFont="1" applyFill="1" applyBorder="1" applyAlignment="1">
      <alignment horizontal="centerContinuous" wrapText="1"/>
    </xf>
    <xf numFmtId="0" fontId="2" fillId="0" borderId="0" xfId="0" applyFont="1" applyFill="1" applyBorder="1" applyAlignment="1">
      <alignment horizontal="centerContinuous" wrapText="1"/>
    </xf>
    <xf numFmtId="0" fontId="2" fillId="0" borderId="0" xfId="16" applyFont="1" applyFill="1" applyAlignment="1">
      <alignment horizontal="centerContinuous" wrapText="1"/>
    </xf>
    <xf numFmtId="0" fontId="2" fillId="0" borderId="0" xfId="16" applyFont="1" applyFill="1" applyBorder="1" applyAlignment="1">
      <alignment horizontal="centerContinuous" wrapText="1"/>
    </xf>
    <xf numFmtId="164" fontId="2" fillId="0" borderId="5" xfId="16" applyNumberFormat="1" applyFont="1" applyFill="1" applyBorder="1" applyAlignment="1">
      <alignment wrapText="1"/>
    </xf>
    <xf numFmtId="164" fontId="2" fillId="0" borderId="6" xfId="16" applyNumberFormat="1" applyFont="1" applyFill="1" applyBorder="1" applyAlignment="1">
      <alignment horizontal="centerContinuous" wrapText="1"/>
    </xf>
    <xf numFmtId="164" fontId="2" fillId="0" borderId="0" xfId="16" applyNumberFormat="1" applyFont="1" applyFill="1" applyBorder="1" applyAlignment="1">
      <alignment horizontal="centerContinuous" wrapText="1"/>
    </xf>
    <xf numFmtId="0" fontId="2" fillId="0" borderId="3" xfId="16" applyFont="1" applyFill="1" applyBorder="1" applyAlignment="1">
      <alignment horizontal="centerContinuous" wrapText="1"/>
    </xf>
    <xf numFmtId="0" fontId="2" fillId="0" borderId="0" xfId="13" applyFont="1" applyFill="1" applyBorder="1" applyAlignment="1">
      <alignment horizontal="centerContinuous" wrapText="1"/>
    </xf>
    <xf numFmtId="0" fontId="2" fillId="0" borderId="0" xfId="13" applyFont="1" applyFill="1" applyAlignment="1">
      <alignment horizontal="centerContinuous" wrapText="1"/>
    </xf>
    <xf numFmtId="0" fontId="3" fillId="0" borderId="3" xfId="13" applyFont="1" applyFill="1" applyBorder="1" applyAlignment="1">
      <alignment horizontal="centerContinuous" wrapText="1"/>
    </xf>
    <xf numFmtId="0" fontId="3" fillId="0" borderId="0" xfId="0" applyFont="1" applyFill="1" applyAlignment="1">
      <alignment horizontal="centerContinuous" wrapText="1"/>
    </xf>
    <xf numFmtId="0" fontId="2" fillId="0" borderId="0" xfId="0" applyFont="1" applyFill="1" applyAlignment="1">
      <alignment horizontal="centerContinuous" wrapText="1"/>
    </xf>
    <xf numFmtId="0" fontId="3" fillId="0" borderId="3" xfId="28" applyFont="1" applyFill="1" applyBorder="1" applyAlignment="1">
      <alignment horizontal="centerContinuous" vertical="center" wrapText="1"/>
    </xf>
    <xf numFmtId="0" fontId="2" fillId="0" borderId="0" xfId="0" applyFont="1" applyFill="1" applyBorder="1" applyAlignment="1">
      <alignment horizontal="centerContinuous" vertical="center" wrapText="1"/>
    </xf>
    <xf numFmtId="0" fontId="2" fillId="0" borderId="0" xfId="0" applyFont="1" applyFill="1" applyAlignment="1">
      <alignment horizontal="centerContinuous" vertical="center" wrapText="1"/>
    </xf>
    <xf numFmtId="0" fontId="3" fillId="0" borderId="3" xfId="28" applyFont="1" applyFill="1" applyBorder="1" applyAlignment="1">
      <alignment horizontal="centerContinuous" wrapText="1"/>
    </xf>
    <xf numFmtId="49" fontId="2" fillId="0" borderId="6" xfId="1" applyFont="1" applyFill="1" applyBorder="1" applyAlignment="1">
      <alignment horizontal="centerContinuous" wrapText="1"/>
    </xf>
    <xf numFmtId="3" fontId="2" fillId="0" borderId="6" xfId="0" applyNumberFormat="1" applyFont="1" applyFill="1" applyBorder="1" applyAlignment="1">
      <alignment horizontal="centerContinuous" wrapText="1"/>
    </xf>
    <xf numFmtId="3" fontId="3" fillId="0" borderId="0" xfId="0" applyNumberFormat="1" applyFont="1" applyFill="1" applyBorder="1" applyAlignment="1">
      <alignment horizontal="centerContinuous" wrapText="1"/>
    </xf>
    <xf numFmtId="3" fontId="2" fillId="0" borderId="3" xfId="0" applyNumberFormat="1" applyFont="1" applyFill="1" applyBorder="1" applyAlignment="1">
      <alignment horizontal="right" wrapText="1"/>
    </xf>
    <xf numFmtId="3" fontId="3" fillId="0" borderId="3" xfId="0" applyNumberFormat="1" applyFont="1" applyFill="1" applyBorder="1" applyAlignment="1">
      <alignment horizontal="centerContinuous" wrapText="1"/>
    </xf>
    <xf numFmtId="3" fontId="2" fillId="0" borderId="3" xfId="0" applyNumberFormat="1" applyFont="1" applyFill="1" applyBorder="1" applyAlignment="1">
      <alignment wrapText="1"/>
    </xf>
    <xf numFmtId="0" fontId="2" fillId="0" borderId="0" xfId="16" applyFont="1" applyFill="1" applyBorder="1" applyAlignment="1">
      <alignment horizontal="centerContinuous"/>
    </xf>
    <xf numFmtId="164" fontId="2" fillId="0" borderId="0" xfId="12" applyNumberFormat="1" applyFont="1" applyFill="1" applyBorder="1" applyAlignment="1">
      <alignment horizontal="centerContinuous" wrapText="1"/>
    </xf>
    <xf numFmtId="0" fontId="3" fillId="0" borderId="0" xfId="16" applyFont="1" applyFill="1" applyBorder="1" applyAlignment="1">
      <alignment horizontal="centerContinuous" wrapText="1"/>
    </xf>
    <xf numFmtId="49" fontId="2" fillId="0" borderId="3" xfId="23" applyFont="1" applyFill="1" applyBorder="1" applyAlignment="1">
      <alignment horizontal="centerContinuous" wrapText="1"/>
    </xf>
    <xf numFmtId="0" fontId="2" fillId="0" borderId="3" xfId="23" applyNumberFormat="1" applyFont="1" applyFill="1" applyBorder="1" applyAlignment="1">
      <alignment horizontal="centerContinuous" wrapText="1"/>
    </xf>
    <xf numFmtId="0" fontId="2" fillId="0" borderId="0" xfId="6" applyNumberFormat="1" applyFont="1" applyFill="1" applyBorder="1" applyAlignment="1">
      <alignment horizontal="centerContinuous" wrapText="1"/>
    </xf>
    <xf numFmtId="0" fontId="3" fillId="0" borderId="3" xfId="0" applyFont="1" applyFill="1" applyBorder="1" applyAlignment="1">
      <alignment horizontal="centerContinuous" wrapText="1"/>
    </xf>
    <xf numFmtId="0" fontId="3" fillId="0" borderId="3" xfId="15" applyFont="1" applyFill="1" applyBorder="1" applyAlignment="1">
      <alignment horizontal="centerContinuous" wrapText="1"/>
    </xf>
    <xf numFmtId="0" fontId="2" fillId="0" borderId="6" xfId="15" applyFont="1" applyFill="1" applyBorder="1" applyAlignment="1">
      <alignment horizontal="centerContinuous" wrapText="1"/>
    </xf>
    <xf numFmtId="0" fontId="2" fillId="0" borderId="0" xfId="15" applyFont="1" applyFill="1" applyBorder="1" applyAlignment="1">
      <alignment horizontal="centerContinuous" wrapText="1"/>
    </xf>
    <xf numFmtId="0" fontId="2" fillId="0" borderId="23" xfId="15" applyFont="1" applyFill="1" applyBorder="1" applyAlignment="1">
      <alignment horizontal="centerContinuous" wrapText="1"/>
    </xf>
    <xf numFmtId="0" fontId="2" fillId="0" borderId="24" xfId="15" applyFont="1" applyFill="1" applyBorder="1" applyAlignment="1">
      <alignment horizontal="centerContinuous" wrapText="1"/>
    </xf>
    <xf numFmtId="0" fontId="2" fillId="0" borderId="0" xfId="15" applyFont="1" applyFill="1" applyAlignment="1">
      <alignment horizontal="left" vertical="top" wrapText="1"/>
    </xf>
    <xf numFmtId="177" fontId="2" fillId="0" borderId="9" xfId="0" applyNumberFormat="1" applyFont="1" applyFill="1" applyBorder="1" applyAlignment="1">
      <alignment vertical="top" wrapText="1"/>
    </xf>
    <xf numFmtId="164" fontId="2" fillId="0" borderId="8" xfId="15" applyNumberFormat="1" applyFont="1" applyFill="1" applyBorder="1" applyAlignment="1">
      <alignment vertical="top" wrapText="1"/>
    </xf>
    <xf numFmtId="177" fontId="2" fillId="0" borderId="8" xfId="0" applyNumberFormat="1" applyFont="1" applyFill="1" applyBorder="1" applyAlignment="1">
      <alignment vertical="top" wrapText="1"/>
    </xf>
    <xf numFmtId="164" fontId="2" fillId="0" borderId="7" xfId="15" applyNumberFormat="1" applyFont="1" applyFill="1" applyBorder="1" applyAlignment="1">
      <alignment vertical="top" wrapText="1"/>
    </xf>
    <xf numFmtId="177" fontId="2" fillId="0" borderId="0" xfId="0" applyNumberFormat="1" applyFont="1" applyFill="1" applyBorder="1" applyAlignment="1">
      <alignment vertical="top" wrapText="1"/>
    </xf>
    <xf numFmtId="164" fontId="2" fillId="0" borderId="0" xfId="15" applyNumberFormat="1" applyFont="1" applyFill="1" applyBorder="1" applyAlignment="1">
      <alignment vertical="top" wrapText="1"/>
    </xf>
    <xf numFmtId="177" fontId="2" fillId="0" borderId="0" xfId="0" applyNumberFormat="1" applyFont="1" applyFill="1" applyAlignment="1">
      <alignment horizontal="right" vertical="top" wrapText="1"/>
    </xf>
    <xf numFmtId="164" fontId="2" fillId="0" borderId="0" xfId="15" applyNumberFormat="1" applyFont="1" applyFill="1" applyAlignment="1">
      <alignment horizontal="right" vertical="top" wrapText="1"/>
    </xf>
    <xf numFmtId="0" fontId="10" fillId="0" borderId="0" xfId="15" applyFont="1" applyFill="1" applyAlignment="1">
      <alignment horizontal="centerContinuous" wrapText="1"/>
    </xf>
    <xf numFmtId="0" fontId="2" fillId="0" borderId="0" xfId="15" applyFont="1" applyFill="1" applyAlignment="1">
      <alignment horizontal="centerContinuous" wrapText="1"/>
    </xf>
    <xf numFmtId="177" fontId="2" fillId="0" borderId="9" xfId="0" applyNumberFormat="1" applyFont="1" applyFill="1" applyBorder="1" applyAlignment="1">
      <alignment horizontal="right" vertical="top" wrapText="1"/>
    </xf>
    <xf numFmtId="164" fontId="2" fillId="0" borderId="8" xfId="15" applyNumberFormat="1" applyFont="1" applyFill="1" applyBorder="1" applyAlignment="1">
      <alignment horizontal="right" vertical="top" wrapText="1"/>
    </xf>
    <xf numFmtId="177" fontId="2" fillId="0" borderId="8" xfId="0" applyNumberFormat="1" applyFont="1" applyFill="1" applyBorder="1" applyAlignment="1">
      <alignment horizontal="right" vertical="top" wrapText="1"/>
    </xf>
    <xf numFmtId="164" fontId="2" fillId="0" borderId="7" xfId="15" applyNumberFormat="1" applyFont="1" applyFill="1" applyBorder="1" applyAlignment="1">
      <alignment horizontal="right" vertical="top" wrapText="1"/>
    </xf>
    <xf numFmtId="177" fontId="2" fillId="0" borderId="0" xfId="0" applyNumberFormat="1" applyFont="1" applyFill="1" applyBorder="1" applyAlignment="1">
      <alignment horizontal="right" vertical="top" wrapText="1"/>
    </xf>
    <xf numFmtId="164" fontId="2" fillId="0" borderId="0" xfId="15" applyNumberFormat="1" applyFont="1" applyFill="1" applyBorder="1" applyAlignment="1">
      <alignment horizontal="right" vertical="top" wrapText="1"/>
    </xf>
    <xf numFmtId="0" fontId="2" fillId="0" borderId="25" xfId="15" applyFont="1" applyFill="1" applyBorder="1" applyAlignment="1">
      <alignment horizontal="centerContinuous" wrapText="1"/>
    </xf>
    <xf numFmtId="177" fontId="2" fillId="0" borderId="7" xfId="0" applyNumberFormat="1" applyFont="1" applyFill="1" applyBorder="1" applyAlignment="1">
      <alignment horizontal="right" vertical="top" wrapText="1"/>
    </xf>
    <xf numFmtId="0" fontId="2" fillId="0" borderId="3" xfId="15" applyFont="1" applyFill="1" applyBorder="1" applyAlignment="1">
      <alignment horizontal="centerContinuous" wrapText="1"/>
    </xf>
    <xf numFmtId="0" fontId="10" fillId="0" borderId="5" xfId="15" applyFont="1" applyFill="1" applyBorder="1" applyAlignment="1">
      <alignment horizontal="centerContinuous" wrapText="1"/>
    </xf>
    <xf numFmtId="0" fontId="10" fillId="0" borderId="0" xfId="15" applyFont="1" applyFill="1" applyBorder="1" applyAlignment="1">
      <alignment horizontal="centerContinuous" wrapText="1"/>
    </xf>
    <xf numFmtId="164" fontId="2" fillId="0" borderId="8" xfId="0" applyNumberFormat="1" applyFont="1" applyFill="1" applyBorder="1" applyAlignment="1">
      <alignment horizontal="right" vertical="top" wrapText="1"/>
    </xf>
    <xf numFmtId="164" fontId="2" fillId="0" borderId="7" xfId="0" applyNumberFormat="1" applyFont="1" applyFill="1" applyBorder="1" applyAlignment="1">
      <alignment horizontal="right" vertical="top" wrapText="1"/>
    </xf>
    <xf numFmtId="164" fontId="2" fillId="0" borderId="0" xfId="0" applyNumberFormat="1" applyFont="1" applyFill="1" applyBorder="1" applyAlignment="1">
      <alignment vertical="top" wrapText="1"/>
    </xf>
    <xf numFmtId="0" fontId="2" fillId="0" borderId="5" xfId="15" applyFont="1" applyFill="1" applyBorder="1" applyAlignment="1">
      <alignment horizontal="centerContinuous" wrapText="1"/>
    </xf>
    <xf numFmtId="1" fontId="2" fillId="0" borderId="0" xfId="0" applyNumberFormat="1" applyFont="1" applyFill="1" applyBorder="1" applyAlignment="1">
      <alignment horizontal="right" wrapText="1"/>
    </xf>
    <xf numFmtId="3" fontId="2" fillId="0" borderId="3" xfId="6" applyNumberFormat="1" applyFont="1" applyFill="1" applyBorder="1" applyAlignment="1">
      <alignment horizontal="right" wrapText="1"/>
    </xf>
    <xf numFmtId="3" fontId="2" fillId="0" borderId="0" xfId="6" applyNumberFormat="1" applyFont="1" applyFill="1" applyBorder="1" applyAlignment="1">
      <alignment horizontal="right" wrapText="1"/>
    </xf>
    <xf numFmtId="0" fontId="2" fillId="0" borderId="0" xfId="0" applyFont="1" applyFill="1" applyAlignment="1">
      <alignment horizontal="left" wrapText="1"/>
    </xf>
    <xf numFmtId="0" fontId="2" fillId="0" borderId="0" xfId="0" applyFont="1" applyFill="1" applyBorder="1" applyAlignment="1">
      <alignment horizontal="right" vertical="center" wrapText="1"/>
    </xf>
    <xf numFmtId="0" fontId="2" fillId="0" borderId="3" xfId="0" applyFont="1" applyFill="1" applyBorder="1" applyAlignment="1">
      <alignment wrapText="1"/>
    </xf>
    <xf numFmtId="0" fontId="2" fillId="0" borderId="6" xfId="0" applyFont="1" applyFill="1" applyBorder="1" applyAlignment="1">
      <alignment horizontal="centerContinuous" wrapText="1"/>
    </xf>
    <xf numFmtId="0" fontId="14" fillId="0" borderId="0" xfId="30" applyFont="1" applyBorder="1"/>
    <xf numFmtId="3" fontId="2" fillId="0" borderId="0" xfId="30" applyNumberFormat="1" applyFont="1" applyFill="1" applyBorder="1" applyAlignment="1">
      <alignment wrapText="1"/>
    </xf>
    <xf numFmtId="0" fontId="2" fillId="0" borderId="0" xfId="30" applyFont="1" applyFill="1" applyBorder="1"/>
    <xf numFmtId="9" fontId="2" fillId="0" borderId="0" xfId="31" applyFont="1" applyFill="1" applyBorder="1" applyAlignment="1">
      <alignment wrapText="1"/>
    </xf>
    <xf numFmtId="164" fontId="14" fillId="0" borderId="3" xfId="30" applyNumberFormat="1" applyFont="1" applyBorder="1"/>
    <xf numFmtId="173" fontId="2" fillId="0" borderId="3" xfId="30" applyNumberFormat="1" applyFont="1" applyFill="1" applyBorder="1" applyAlignment="1">
      <alignment horizontal="right" wrapText="1"/>
    </xf>
    <xf numFmtId="0" fontId="2" fillId="0" borderId="3" xfId="30" applyNumberFormat="1" applyFont="1" applyFill="1" applyBorder="1" applyAlignment="1">
      <alignment horizontal="left" wrapText="1"/>
    </xf>
    <xf numFmtId="164" fontId="14" fillId="0" borderId="0" xfId="30" applyNumberFormat="1" applyFont="1" applyBorder="1"/>
    <xf numFmtId="173" fontId="2" fillId="0" borderId="0" xfId="30" applyNumberFormat="1" applyFont="1" applyFill="1" applyBorder="1" applyAlignment="1">
      <alignment horizontal="right" wrapText="1"/>
    </xf>
    <xf numFmtId="0" fontId="2" fillId="0" borderId="0" xfId="30" applyNumberFormat="1" applyFont="1" applyFill="1" applyBorder="1" applyAlignment="1">
      <alignment horizontal="left" wrapText="1"/>
    </xf>
    <xf numFmtId="3" fontId="2" fillId="0" borderId="6" xfId="30" applyNumberFormat="1" applyFont="1" applyFill="1" applyBorder="1" applyAlignment="1">
      <alignment horizontal="right" wrapText="1"/>
    </xf>
    <xf numFmtId="3" fontId="2" fillId="0" borderId="6" xfId="30" applyNumberFormat="1" applyFont="1" applyFill="1" applyBorder="1" applyAlignment="1">
      <alignment horizontal="left" wrapText="1"/>
    </xf>
    <xf numFmtId="0" fontId="14" fillId="0" borderId="0" xfId="30" applyFont="1"/>
    <xf numFmtId="0" fontId="2" fillId="0" borderId="0" xfId="30" applyFont="1" applyFill="1" applyAlignment="1">
      <alignment horizontal="left"/>
    </xf>
    <xf numFmtId="37" fontId="2" fillId="0" borderId="3" xfId="32" applyNumberFormat="1" applyFont="1" applyFill="1" applyBorder="1"/>
    <xf numFmtId="0" fontId="14" fillId="0" borderId="3" xfId="30" applyFont="1" applyBorder="1" applyAlignment="1">
      <alignment horizontal="left"/>
    </xf>
    <xf numFmtId="164" fontId="14" fillId="0" borderId="0" xfId="30" applyNumberFormat="1" applyFont="1"/>
    <xf numFmtId="37" fontId="2" fillId="0" borderId="0" xfId="32" applyNumberFormat="1" applyFont="1" applyFill="1" applyBorder="1"/>
    <xf numFmtId="0" fontId="14" fillId="0" borderId="0" xfId="30" applyFont="1" applyBorder="1" applyAlignment="1">
      <alignment horizontal="left"/>
    </xf>
    <xf numFmtId="37" fontId="2" fillId="0" borderId="0" xfId="5" applyNumberFormat="1" applyFont="1" applyFill="1" applyBorder="1"/>
    <xf numFmtId="0" fontId="14" fillId="0" borderId="0" xfId="30" applyFont="1" applyFill="1" applyBorder="1" applyAlignment="1">
      <alignment horizontal="left"/>
    </xf>
    <xf numFmtId="0" fontId="14" fillId="0" borderId="3" xfId="30" applyFont="1" applyBorder="1" applyAlignment="1">
      <alignment horizontal="right" wrapText="1"/>
    </xf>
    <xf numFmtId="0" fontId="2" fillId="0" borderId="3" xfId="30" applyFont="1" applyFill="1" applyBorder="1" applyAlignment="1">
      <alignment horizontal="right" wrapText="1"/>
    </xf>
    <xf numFmtId="0" fontId="2" fillId="0" borderId="3" xfId="30" applyFont="1" applyFill="1" applyBorder="1" applyAlignment="1">
      <alignment vertical="center" wrapText="1"/>
    </xf>
    <xf numFmtId="0" fontId="2" fillId="0" borderId="0" xfId="30" applyFont="1" applyFill="1" applyBorder="1" applyAlignment="1">
      <alignment horizontal="right" wrapText="1"/>
    </xf>
    <xf numFmtId="0" fontId="2" fillId="0" borderId="0" xfId="30" applyFont="1" applyFill="1" applyBorder="1" applyAlignment="1">
      <alignment vertical="center" wrapText="1"/>
    </xf>
    <xf numFmtId="0" fontId="2" fillId="0" borderId="6" xfId="30" applyFont="1" applyFill="1" applyBorder="1" applyAlignment="1">
      <alignment horizontal="right" wrapText="1"/>
    </xf>
    <xf numFmtId="0" fontId="2" fillId="0" borderId="6" xfId="30" applyFont="1" applyFill="1" applyBorder="1" applyAlignment="1">
      <alignment horizontal="left" wrapText="1"/>
    </xf>
    <xf numFmtId="3" fontId="3" fillId="0" borderId="0" xfId="30" applyNumberFormat="1" applyFont="1" applyFill="1" applyBorder="1" applyAlignment="1">
      <alignment horizontal="centerContinuous" wrapText="1"/>
    </xf>
    <xf numFmtId="0" fontId="2" fillId="0" borderId="0" xfId="30" applyFont="1" applyFill="1" applyBorder="1" applyAlignment="1">
      <alignment horizontal="centerContinuous" wrapText="1"/>
    </xf>
    <xf numFmtId="0" fontId="15" fillId="0" borderId="0" xfId="30" applyFont="1" applyAlignment="1">
      <alignment horizontal="centerContinuous" wrapText="1"/>
    </xf>
    <xf numFmtId="0" fontId="14" fillId="0" borderId="6" xfId="30" applyFont="1" applyFill="1" applyBorder="1" applyAlignment="1">
      <alignment horizontal="centerContinuous" wrapText="1"/>
    </xf>
    <xf numFmtId="0" fontId="14" fillId="0" borderId="5" xfId="30" applyFont="1" applyBorder="1" applyAlignment="1">
      <alignment horizontal="centerContinuous" wrapText="1"/>
    </xf>
    <xf numFmtId="0" fontId="14" fillId="0" borderId="3" xfId="30" applyFont="1" applyBorder="1" applyAlignment="1">
      <alignment horizontal="centerContinuous" wrapText="1"/>
    </xf>
    <xf numFmtId="0" fontId="14" fillId="0" borderId="0" xfId="30" applyFont="1" applyBorder="1" applyAlignment="1">
      <alignment horizontal="centerContinuous" wrapText="1"/>
    </xf>
    <xf numFmtId="0" fontId="14" fillId="0" borderId="5" xfId="30" applyFont="1" applyBorder="1"/>
    <xf numFmtId="0" fontId="14" fillId="0" borderId="6" xfId="30" applyFont="1" applyBorder="1" applyAlignment="1">
      <alignment horizontal="right" wrapText="1"/>
    </xf>
    <xf numFmtId="0" fontId="14" fillId="0" borderId="6" xfId="30" applyFont="1" applyBorder="1" applyAlignment="1">
      <alignment horizontal="centerContinuous" wrapText="1"/>
    </xf>
    <xf numFmtId="0" fontId="14" fillId="0" borderId="0" xfId="30" applyFont="1" applyBorder="1" applyAlignment="1"/>
    <xf numFmtId="0" fontId="14" fillId="0" borderId="0" xfId="30" applyFont="1" applyBorder="1" applyAlignment="1">
      <alignment horizontal="right" wrapText="1"/>
    </xf>
    <xf numFmtId="37" fontId="2" fillId="0" borderId="5" xfId="5" applyNumberFormat="1" applyFont="1" applyFill="1" applyBorder="1"/>
    <xf numFmtId="0" fontId="14" fillId="0" borderId="3" xfId="30" applyFont="1" applyBorder="1" applyAlignment="1">
      <alignment horizontal="right"/>
    </xf>
    <xf numFmtId="0" fontId="3" fillId="0" borderId="0" xfId="30" applyFont="1" applyFill="1" applyBorder="1" applyAlignment="1">
      <alignment horizontal="centerContinuous" wrapText="1"/>
    </xf>
    <xf numFmtId="0" fontId="14" fillId="0" borderId="5" xfId="30" applyFont="1" applyFill="1" applyBorder="1" applyAlignment="1">
      <alignment horizontal="left"/>
    </xf>
    <xf numFmtId="0" fontId="2" fillId="0" borderId="5" xfId="12" applyFont="1" applyFill="1" applyBorder="1" applyAlignment="1">
      <alignment horizontal="right" wrapText="1"/>
    </xf>
  </cellXfs>
  <cellStyles count="33">
    <cellStyle name="Column Heading" xfId="1"/>
    <cellStyle name="Column Heading 2" xfId="2"/>
    <cellStyle name="Column Spanner" xfId="3"/>
    <cellStyle name="Comma" xfId="4" builtinId="3"/>
    <cellStyle name="Comma 2" xfId="5"/>
    <cellStyle name="Comma 3" xfId="6"/>
    <cellStyle name="Comma 4" xfId="32"/>
    <cellStyle name="Continued" xfId="7"/>
    <cellStyle name="Data" xfId="8"/>
    <cellStyle name="Data 2" xfId="9"/>
    <cellStyle name="Last Note" xfId="10"/>
    <cellStyle name="Normal" xfId="0" builtinId="0"/>
    <cellStyle name="Normal 2" xfId="11"/>
    <cellStyle name="Normal 2 2" xfId="12"/>
    <cellStyle name="Normal 3" xfId="13"/>
    <cellStyle name="Normal 3 2" xfId="14"/>
    <cellStyle name="Normal 4" xfId="15"/>
    <cellStyle name="Normal 5" xfId="16"/>
    <cellStyle name="Normal 6" xfId="17"/>
    <cellStyle name="Normal 6 2" xfId="18"/>
    <cellStyle name="Normal 7" xfId="30"/>
    <cellStyle name="Page Header" xfId="19"/>
    <cellStyle name="Panel" xfId="20"/>
    <cellStyle name="Panel with Subpanel" xfId="21"/>
    <cellStyle name="Percent 2" xfId="31"/>
    <cellStyle name="Row Stub" xfId="22"/>
    <cellStyle name="Row Stub 2" xfId="23"/>
    <cellStyle name="Stub Heading" xfId="24"/>
    <cellStyle name="Stub Heading 2" xfId="25"/>
    <cellStyle name="Subpanel" xfId="26"/>
    <cellStyle name="Subpanel with Panel" xfId="27"/>
    <cellStyle name="Title 2" xfId="28"/>
    <cellStyle name="Title 3"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activeCell="M15" sqref="M15"/>
    </sheetView>
  </sheetViews>
  <sheetFormatPr defaultRowHeight="12.75" x14ac:dyDescent="0.2"/>
  <cols>
    <col min="1" max="1" width="19.33203125" style="9" customWidth="1"/>
    <col min="2" max="7" width="13.83203125" style="9" customWidth="1"/>
    <col min="8" max="16384" width="9.33203125" style="9"/>
  </cols>
  <sheetData>
    <row r="1" spans="1:7" ht="26.25" customHeight="1" x14ac:dyDescent="0.2">
      <c r="A1" s="177" t="s">
        <v>28</v>
      </c>
      <c r="B1" s="177"/>
      <c r="C1" s="177"/>
      <c r="D1" s="177"/>
      <c r="E1" s="177"/>
      <c r="F1" s="177"/>
      <c r="G1" s="177"/>
    </row>
    <row r="2" spans="1:7" x14ac:dyDescent="0.2">
      <c r="A2" s="10"/>
      <c r="B2" s="10"/>
      <c r="C2" s="10"/>
      <c r="D2" s="178" t="s">
        <v>7</v>
      </c>
      <c r="E2" s="178"/>
      <c r="F2" s="178"/>
      <c r="G2" s="178"/>
    </row>
    <row r="3" spans="1:7" x14ac:dyDescent="0.2">
      <c r="A3" s="1" t="s">
        <v>8</v>
      </c>
      <c r="B3" s="11" t="s">
        <v>6</v>
      </c>
      <c r="C3" s="11" t="s">
        <v>5</v>
      </c>
      <c r="D3" s="11" t="s">
        <v>22</v>
      </c>
      <c r="E3" s="11" t="s">
        <v>4</v>
      </c>
      <c r="F3" s="11" t="s">
        <v>3</v>
      </c>
      <c r="G3" s="11" t="s">
        <v>2</v>
      </c>
    </row>
    <row r="4" spans="1:7" ht="12.75" customHeight="1" x14ac:dyDescent="0.2">
      <c r="A4" s="12">
        <v>1959</v>
      </c>
      <c r="B4" s="13">
        <v>27.3</v>
      </c>
      <c r="C4" s="13">
        <v>17</v>
      </c>
      <c r="D4" s="13">
        <v>35.200000000000003</v>
      </c>
      <c r="E4" s="13" t="s">
        <v>1</v>
      </c>
      <c r="F4" s="13" t="s">
        <v>1</v>
      </c>
      <c r="G4" s="13" t="s">
        <v>1</v>
      </c>
    </row>
    <row r="5" spans="1:7" x14ac:dyDescent="0.2">
      <c r="A5" s="1">
        <f t="shared" ref="A5:A47" si="0">A4+1</f>
        <v>1960</v>
      </c>
      <c r="B5" s="3">
        <v>26.9</v>
      </c>
      <c r="C5" s="3" t="s">
        <v>1</v>
      </c>
      <c r="D5" s="3" t="s">
        <v>1</v>
      </c>
      <c r="E5" s="3" t="s">
        <v>1</v>
      </c>
      <c r="F5" s="3" t="s">
        <v>1</v>
      </c>
      <c r="G5" s="3" t="s">
        <v>1</v>
      </c>
    </row>
    <row r="6" spans="1:7" x14ac:dyDescent="0.2">
      <c r="A6" s="1">
        <f t="shared" si="0"/>
        <v>1961</v>
      </c>
      <c r="B6" s="3">
        <v>25.6</v>
      </c>
      <c r="C6" s="3" t="s">
        <v>1</v>
      </c>
      <c r="D6" s="3" t="s">
        <v>1</v>
      </c>
      <c r="E6" s="3" t="s">
        <v>1</v>
      </c>
      <c r="F6" s="3" t="s">
        <v>1</v>
      </c>
      <c r="G6" s="3" t="s">
        <v>1</v>
      </c>
    </row>
    <row r="7" spans="1:7" x14ac:dyDescent="0.2">
      <c r="A7" s="1">
        <f t="shared" si="0"/>
        <v>1962</v>
      </c>
      <c r="B7" s="3">
        <v>25</v>
      </c>
      <c r="C7" s="3" t="s">
        <v>1</v>
      </c>
      <c r="D7" s="3" t="s">
        <v>1</v>
      </c>
      <c r="E7" s="3" t="s">
        <v>1</v>
      </c>
      <c r="F7" s="3" t="s">
        <v>1</v>
      </c>
      <c r="G7" s="3" t="s">
        <v>1</v>
      </c>
    </row>
    <row r="8" spans="1:7" x14ac:dyDescent="0.2">
      <c r="A8" s="1">
        <f t="shared" si="0"/>
        <v>1963</v>
      </c>
      <c r="B8" s="3">
        <v>23.1</v>
      </c>
      <c r="C8" s="3" t="s">
        <v>1</v>
      </c>
      <c r="D8" s="3" t="s">
        <v>1</v>
      </c>
      <c r="E8" s="3" t="s">
        <v>1</v>
      </c>
      <c r="F8" s="3" t="s">
        <v>1</v>
      </c>
      <c r="G8" s="3" t="s">
        <v>1</v>
      </c>
    </row>
    <row r="9" spans="1:7" ht="12.75" customHeight="1" x14ac:dyDescent="0.2">
      <c r="A9" s="1">
        <f t="shared" si="0"/>
        <v>1964</v>
      </c>
      <c r="B9" s="3">
        <v>23</v>
      </c>
      <c r="C9" s="3" t="s">
        <v>1</v>
      </c>
      <c r="D9" s="3" t="s">
        <v>1</v>
      </c>
      <c r="E9" s="3" t="s">
        <v>1</v>
      </c>
      <c r="F9" s="3" t="s">
        <v>1</v>
      </c>
      <c r="G9" s="3" t="s">
        <v>1</v>
      </c>
    </row>
    <row r="10" spans="1:7" ht="12.75" customHeight="1" x14ac:dyDescent="0.2">
      <c r="A10" s="1">
        <f t="shared" si="0"/>
        <v>1965</v>
      </c>
      <c r="B10" s="3">
        <v>21</v>
      </c>
      <c r="C10" s="3" t="s">
        <v>1</v>
      </c>
      <c r="D10" s="3" t="s">
        <v>1</v>
      </c>
      <c r="E10" s="3" t="s">
        <v>1</v>
      </c>
      <c r="F10" s="3" t="s">
        <v>1</v>
      </c>
      <c r="G10" s="3" t="s">
        <v>1</v>
      </c>
    </row>
    <row r="11" spans="1:7" ht="12.75" customHeight="1" x14ac:dyDescent="0.2">
      <c r="A11" s="1">
        <f>A10+1</f>
        <v>1966</v>
      </c>
      <c r="B11" s="3">
        <v>17.600000000000001</v>
      </c>
      <c r="C11" s="3">
        <v>10.5</v>
      </c>
      <c r="D11" s="3">
        <v>28.5</v>
      </c>
      <c r="E11" s="3" t="s">
        <v>1</v>
      </c>
      <c r="F11" s="3" t="s">
        <v>1</v>
      </c>
      <c r="G11" s="3" t="s">
        <v>1</v>
      </c>
    </row>
    <row r="12" spans="1:7" x14ac:dyDescent="0.2">
      <c r="A12" s="1">
        <f t="shared" si="0"/>
        <v>1967</v>
      </c>
      <c r="B12" s="3">
        <v>16.600000000000001</v>
      </c>
      <c r="C12" s="3">
        <v>10</v>
      </c>
      <c r="D12" s="3">
        <v>29.5</v>
      </c>
      <c r="E12" s="3" t="s">
        <v>1</v>
      </c>
      <c r="F12" s="3" t="s">
        <v>1</v>
      </c>
      <c r="G12" s="3" t="s">
        <v>1</v>
      </c>
    </row>
    <row r="13" spans="1:7" x14ac:dyDescent="0.2">
      <c r="A13" s="1">
        <f t="shared" si="0"/>
        <v>1968</v>
      </c>
      <c r="B13" s="3">
        <v>15.6</v>
      </c>
      <c r="C13" s="3">
        <v>9</v>
      </c>
      <c r="D13" s="3">
        <v>25</v>
      </c>
      <c r="E13" s="3" t="s">
        <v>1</v>
      </c>
      <c r="F13" s="3" t="s">
        <v>1</v>
      </c>
      <c r="G13" s="3" t="s">
        <v>1</v>
      </c>
    </row>
    <row r="14" spans="1:7" x14ac:dyDescent="0.2">
      <c r="A14" s="1">
        <f t="shared" si="0"/>
        <v>1969</v>
      </c>
      <c r="B14" s="3">
        <v>14</v>
      </c>
      <c r="C14" s="3">
        <v>8.6999999999999993</v>
      </c>
      <c r="D14" s="3">
        <v>25.3</v>
      </c>
      <c r="E14" s="3" t="s">
        <v>1</v>
      </c>
      <c r="F14" s="3" t="s">
        <v>1</v>
      </c>
      <c r="G14" s="3" t="s">
        <v>1</v>
      </c>
    </row>
    <row r="15" spans="1:7" x14ac:dyDescent="0.2">
      <c r="A15" s="1">
        <f t="shared" si="0"/>
        <v>1970</v>
      </c>
      <c r="B15" s="3">
        <v>15.1</v>
      </c>
      <c r="C15" s="3">
        <v>9</v>
      </c>
      <c r="D15" s="3">
        <v>24.6</v>
      </c>
      <c r="E15" s="3" t="s">
        <v>1</v>
      </c>
      <c r="F15" s="3" t="s">
        <v>1</v>
      </c>
      <c r="G15" s="3" t="s">
        <v>1</v>
      </c>
    </row>
    <row r="16" spans="1:7" x14ac:dyDescent="0.2">
      <c r="A16" s="1">
        <f t="shared" si="0"/>
        <v>1971</v>
      </c>
      <c r="B16" s="3">
        <v>15.3</v>
      </c>
      <c r="C16" s="3">
        <v>9.3000000000000007</v>
      </c>
      <c r="D16" s="3">
        <v>21.6</v>
      </c>
      <c r="E16" s="3" t="s">
        <v>1</v>
      </c>
      <c r="F16" s="3" t="s">
        <v>1</v>
      </c>
      <c r="G16" s="3" t="s">
        <v>1</v>
      </c>
    </row>
    <row r="17" spans="1:7" x14ac:dyDescent="0.2">
      <c r="A17" s="1">
        <f t="shared" si="0"/>
        <v>1972</v>
      </c>
      <c r="B17" s="3">
        <v>15.1</v>
      </c>
      <c r="C17" s="3">
        <v>8.8000000000000007</v>
      </c>
      <c r="D17" s="3">
        <v>18.600000000000001</v>
      </c>
      <c r="E17" s="3" t="s">
        <v>1</v>
      </c>
      <c r="F17" s="3" t="s">
        <v>1</v>
      </c>
      <c r="G17" s="3" t="s">
        <v>1</v>
      </c>
    </row>
    <row r="18" spans="1:7" x14ac:dyDescent="0.2">
      <c r="A18" s="1">
        <f t="shared" si="0"/>
        <v>1973</v>
      </c>
      <c r="B18" s="3">
        <v>14.4</v>
      </c>
      <c r="C18" s="3">
        <v>8.3000000000000007</v>
      </c>
      <c r="D18" s="3">
        <v>16.3</v>
      </c>
      <c r="E18" s="3" t="s">
        <v>1</v>
      </c>
      <c r="F18" s="3" t="s">
        <v>1</v>
      </c>
      <c r="G18" s="3" t="s">
        <v>1</v>
      </c>
    </row>
    <row r="19" spans="1:7" x14ac:dyDescent="0.2">
      <c r="A19" s="1">
        <f t="shared" si="0"/>
        <v>1974</v>
      </c>
      <c r="B19" s="3">
        <v>15.4</v>
      </c>
      <c r="C19" s="3">
        <v>8.3000000000000007</v>
      </c>
      <c r="D19" s="3">
        <v>14.6</v>
      </c>
      <c r="E19" s="3" t="s">
        <v>1</v>
      </c>
      <c r="F19" s="3" t="s">
        <v>1</v>
      </c>
      <c r="G19" s="3" t="s">
        <v>1</v>
      </c>
    </row>
    <row r="20" spans="1:7" x14ac:dyDescent="0.2">
      <c r="A20" s="1">
        <f t="shared" si="0"/>
        <v>1975</v>
      </c>
      <c r="B20" s="3">
        <v>17.100000000000001</v>
      </c>
      <c r="C20" s="3">
        <v>9.1999999999999993</v>
      </c>
      <c r="D20" s="3">
        <v>15.3</v>
      </c>
      <c r="E20" s="3" t="s">
        <v>1</v>
      </c>
      <c r="F20" s="3" t="s">
        <v>1</v>
      </c>
      <c r="G20" s="3" t="s">
        <v>1</v>
      </c>
    </row>
    <row r="21" spans="1:7" x14ac:dyDescent="0.2">
      <c r="A21" s="1">
        <f t="shared" si="0"/>
        <v>1976</v>
      </c>
      <c r="B21" s="3">
        <v>16</v>
      </c>
      <c r="C21" s="3">
        <v>9</v>
      </c>
      <c r="D21" s="3">
        <v>15</v>
      </c>
      <c r="E21" s="3" t="s">
        <v>1</v>
      </c>
      <c r="F21" s="3" t="s">
        <v>1</v>
      </c>
      <c r="G21" s="3" t="s">
        <v>1</v>
      </c>
    </row>
    <row r="22" spans="1:7" x14ac:dyDescent="0.2">
      <c r="A22" s="1">
        <f t="shared" si="0"/>
        <v>1977</v>
      </c>
      <c r="B22" s="3">
        <v>16.2</v>
      </c>
      <c r="C22" s="3">
        <v>8.8000000000000007</v>
      </c>
      <c r="D22" s="3">
        <v>14.1</v>
      </c>
      <c r="E22" s="3" t="s">
        <v>1</v>
      </c>
      <c r="F22" s="3" t="s">
        <v>1</v>
      </c>
      <c r="G22" s="3" t="s">
        <v>1</v>
      </c>
    </row>
    <row r="23" spans="1:7" x14ac:dyDescent="0.2">
      <c r="A23" s="1">
        <f t="shared" si="0"/>
        <v>1978</v>
      </c>
      <c r="B23" s="3">
        <v>15.9</v>
      </c>
      <c r="C23" s="3">
        <v>8.6999999999999993</v>
      </c>
      <c r="D23" s="3">
        <v>14</v>
      </c>
      <c r="E23" s="3" t="s">
        <v>1</v>
      </c>
      <c r="F23" s="3" t="s">
        <v>1</v>
      </c>
      <c r="G23" s="3" t="s">
        <v>1</v>
      </c>
    </row>
    <row r="24" spans="1:7" x14ac:dyDescent="0.2">
      <c r="A24" s="1">
        <f t="shared" si="0"/>
        <v>1979</v>
      </c>
      <c r="B24" s="3">
        <v>16.399999999999999</v>
      </c>
      <c r="C24" s="3">
        <v>8.9</v>
      </c>
      <c r="D24" s="3">
        <v>15.2</v>
      </c>
      <c r="E24" s="3" t="s">
        <v>1</v>
      </c>
      <c r="F24" s="3" t="s">
        <v>1</v>
      </c>
      <c r="G24" s="3" t="s">
        <v>1</v>
      </c>
    </row>
    <row r="25" spans="1:7" x14ac:dyDescent="0.2">
      <c r="A25" s="1">
        <f t="shared" si="0"/>
        <v>1980</v>
      </c>
      <c r="B25" s="3">
        <v>18.3</v>
      </c>
      <c r="C25" s="3">
        <v>10.1</v>
      </c>
      <c r="D25" s="3">
        <v>15.7</v>
      </c>
      <c r="E25" s="3" t="s">
        <v>1</v>
      </c>
      <c r="F25" s="3" t="s">
        <v>1</v>
      </c>
      <c r="G25" s="3" t="s">
        <v>1</v>
      </c>
    </row>
    <row r="26" spans="1:7" x14ac:dyDescent="0.2">
      <c r="A26" s="1">
        <f t="shared" si="0"/>
        <v>1981</v>
      </c>
      <c r="B26" s="3">
        <v>20</v>
      </c>
      <c r="C26" s="3">
        <v>11.1</v>
      </c>
      <c r="D26" s="3">
        <v>15.3</v>
      </c>
      <c r="E26" s="3" t="s">
        <v>1</v>
      </c>
      <c r="F26" s="3" t="s">
        <v>1</v>
      </c>
      <c r="G26" s="3" t="s">
        <v>1</v>
      </c>
    </row>
    <row r="27" spans="1:7" x14ac:dyDescent="0.2">
      <c r="A27" s="1">
        <f t="shared" si="0"/>
        <v>1982</v>
      </c>
      <c r="B27" s="3">
        <v>21.9</v>
      </c>
      <c r="C27" s="3">
        <v>12</v>
      </c>
      <c r="D27" s="3">
        <v>14.6</v>
      </c>
      <c r="E27" s="3">
        <v>12.4</v>
      </c>
      <c r="F27" s="3">
        <v>17.399999999999999</v>
      </c>
      <c r="G27" s="3">
        <v>21.2</v>
      </c>
    </row>
    <row r="28" spans="1:7" x14ac:dyDescent="0.2">
      <c r="A28" s="1">
        <f t="shared" si="0"/>
        <v>1983</v>
      </c>
      <c r="B28" s="3">
        <v>22.3</v>
      </c>
      <c r="C28" s="3">
        <v>12.4</v>
      </c>
      <c r="D28" s="3">
        <v>13.8</v>
      </c>
      <c r="E28" s="3">
        <v>11.9</v>
      </c>
      <c r="F28" s="3">
        <v>16.7</v>
      </c>
      <c r="G28" s="3">
        <v>21.3</v>
      </c>
    </row>
    <row r="29" spans="1:7" x14ac:dyDescent="0.2">
      <c r="A29" s="1">
        <f t="shared" si="0"/>
        <v>1984</v>
      </c>
      <c r="B29" s="3">
        <v>21.5</v>
      </c>
      <c r="C29" s="3">
        <v>11.7</v>
      </c>
      <c r="D29" s="3">
        <v>12.4</v>
      </c>
      <c r="E29" s="3">
        <v>10.3</v>
      </c>
      <c r="F29" s="3">
        <v>15.2</v>
      </c>
      <c r="G29" s="3">
        <v>18.399999999999999</v>
      </c>
    </row>
    <row r="30" spans="1:7" x14ac:dyDescent="0.2">
      <c r="A30" s="1">
        <f t="shared" si="0"/>
        <v>1985</v>
      </c>
      <c r="B30" s="3">
        <v>20.7</v>
      </c>
      <c r="C30" s="3">
        <v>11.3</v>
      </c>
      <c r="D30" s="3">
        <v>12.6</v>
      </c>
      <c r="E30" s="3">
        <v>10.6</v>
      </c>
      <c r="F30" s="3">
        <v>15.3</v>
      </c>
      <c r="G30" s="3">
        <v>18.7</v>
      </c>
    </row>
    <row r="31" spans="1:7" x14ac:dyDescent="0.2">
      <c r="A31" s="1">
        <f t="shared" si="0"/>
        <v>1986</v>
      </c>
      <c r="B31" s="3">
        <v>20.5</v>
      </c>
      <c r="C31" s="3">
        <v>10.8</v>
      </c>
      <c r="D31" s="3">
        <v>12.4</v>
      </c>
      <c r="E31" s="3">
        <v>10.3</v>
      </c>
      <c r="F31" s="3">
        <v>15.3</v>
      </c>
      <c r="G31" s="3">
        <v>17.600000000000001</v>
      </c>
    </row>
    <row r="32" spans="1:7" x14ac:dyDescent="0.2">
      <c r="A32" s="1">
        <f t="shared" si="0"/>
        <v>1987</v>
      </c>
      <c r="B32" s="3">
        <v>20.3</v>
      </c>
      <c r="C32" s="3">
        <v>10.6</v>
      </c>
      <c r="D32" s="3">
        <v>12.5</v>
      </c>
      <c r="E32" s="3">
        <v>9.9</v>
      </c>
      <c r="F32" s="3">
        <v>16</v>
      </c>
      <c r="G32" s="3">
        <v>18.899999999999999</v>
      </c>
    </row>
    <row r="33" spans="1:7" x14ac:dyDescent="0.2">
      <c r="A33" s="1">
        <f t="shared" si="0"/>
        <v>1988</v>
      </c>
      <c r="B33" s="3">
        <v>19.5</v>
      </c>
      <c r="C33" s="3">
        <v>10.5</v>
      </c>
      <c r="D33" s="3">
        <v>12</v>
      </c>
      <c r="E33" s="3">
        <v>10</v>
      </c>
      <c r="F33" s="3">
        <v>14.6</v>
      </c>
      <c r="G33" s="3">
        <v>17.8</v>
      </c>
    </row>
    <row r="34" spans="1:7" x14ac:dyDescent="0.2">
      <c r="A34" s="1">
        <f t="shared" si="0"/>
        <v>1989</v>
      </c>
      <c r="B34" s="3">
        <v>19.600000000000001</v>
      </c>
      <c r="C34" s="3">
        <v>10.199999999999999</v>
      </c>
      <c r="D34" s="3">
        <v>11.4</v>
      </c>
      <c r="E34" s="3">
        <v>8.8000000000000007</v>
      </c>
      <c r="F34" s="3">
        <v>14.6</v>
      </c>
      <c r="G34" s="3">
        <v>18.399999999999999</v>
      </c>
    </row>
    <row r="35" spans="1:7" x14ac:dyDescent="0.2">
      <c r="A35" s="1">
        <f t="shared" si="0"/>
        <v>1990</v>
      </c>
      <c r="B35" s="3">
        <v>20.6</v>
      </c>
      <c r="C35" s="3">
        <v>10.7</v>
      </c>
      <c r="D35" s="3">
        <v>12.2</v>
      </c>
      <c r="E35" s="3">
        <v>9.6999999999999993</v>
      </c>
      <c r="F35" s="3">
        <v>14.9</v>
      </c>
      <c r="G35" s="3">
        <v>20.2</v>
      </c>
    </row>
    <row r="36" spans="1:7" x14ac:dyDescent="0.2">
      <c r="A36" s="1">
        <f t="shared" si="0"/>
        <v>1991</v>
      </c>
      <c r="B36" s="3">
        <v>21.8</v>
      </c>
      <c r="C36" s="3">
        <v>11.4</v>
      </c>
      <c r="D36" s="3">
        <v>12.4</v>
      </c>
      <c r="E36" s="3">
        <v>10.6</v>
      </c>
      <c r="F36" s="3">
        <v>14</v>
      </c>
      <c r="G36" s="3">
        <v>18.899999999999999</v>
      </c>
    </row>
    <row r="37" spans="1:7" x14ac:dyDescent="0.2">
      <c r="A37" s="1">
        <f t="shared" si="0"/>
        <v>1992</v>
      </c>
      <c r="B37" s="3">
        <v>22.3</v>
      </c>
      <c r="C37" s="3">
        <v>11.9</v>
      </c>
      <c r="D37" s="3">
        <v>12.9</v>
      </c>
      <c r="E37" s="3">
        <v>10.6</v>
      </c>
      <c r="F37" s="3">
        <v>15.2</v>
      </c>
      <c r="G37" s="3">
        <v>19.899999999999999</v>
      </c>
    </row>
    <row r="38" spans="1:7" x14ac:dyDescent="0.2">
      <c r="A38" s="1">
        <f t="shared" si="0"/>
        <v>1993</v>
      </c>
      <c r="B38" s="3">
        <v>22.7</v>
      </c>
      <c r="C38" s="3">
        <v>12.4</v>
      </c>
      <c r="D38" s="3">
        <v>12.2</v>
      </c>
      <c r="E38" s="3">
        <v>10</v>
      </c>
      <c r="F38" s="3">
        <v>14.1</v>
      </c>
      <c r="G38" s="3">
        <v>19.7</v>
      </c>
    </row>
    <row r="39" spans="1:7" x14ac:dyDescent="0.2">
      <c r="A39" s="1">
        <f t="shared" si="0"/>
        <v>1994</v>
      </c>
      <c r="B39" s="3">
        <v>21.8</v>
      </c>
      <c r="C39" s="3">
        <v>11.9</v>
      </c>
      <c r="D39" s="3">
        <v>11.7</v>
      </c>
      <c r="E39" s="3">
        <v>10.1</v>
      </c>
      <c r="F39" s="3">
        <v>12.8</v>
      </c>
      <c r="G39" s="3">
        <v>18</v>
      </c>
    </row>
    <row r="40" spans="1:7" x14ac:dyDescent="0.2">
      <c r="A40" s="1">
        <f t="shared" si="0"/>
        <v>1995</v>
      </c>
      <c r="B40" s="3">
        <v>20.8</v>
      </c>
      <c r="C40" s="3">
        <v>11.4</v>
      </c>
      <c r="D40" s="3">
        <v>10.5</v>
      </c>
      <c r="E40" s="3">
        <v>8.6</v>
      </c>
      <c r="F40" s="3">
        <v>12.3</v>
      </c>
      <c r="G40" s="3">
        <v>15.7</v>
      </c>
    </row>
    <row r="41" spans="1:7" x14ac:dyDescent="0.2">
      <c r="A41" s="1">
        <f t="shared" si="0"/>
        <v>1996</v>
      </c>
      <c r="B41" s="3">
        <v>20.5</v>
      </c>
      <c r="C41" s="3">
        <v>11.4</v>
      </c>
      <c r="D41" s="3">
        <v>10.8</v>
      </c>
      <c r="E41" s="3">
        <v>8.8000000000000007</v>
      </c>
      <c r="F41" s="3">
        <v>12.5</v>
      </c>
      <c r="G41" s="3">
        <v>16.5</v>
      </c>
    </row>
    <row r="42" spans="1:7" x14ac:dyDescent="0.2">
      <c r="A42" s="1">
        <f t="shared" si="0"/>
        <v>1997</v>
      </c>
      <c r="B42" s="3">
        <v>19.899999999999999</v>
      </c>
      <c r="C42" s="3">
        <v>10.9</v>
      </c>
      <c r="D42" s="3">
        <v>10.5</v>
      </c>
      <c r="E42" s="3">
        <v>9.1999999999999993</v>
      </c>
      <c r="F42" s="3">
        <v>11.3</v>
      </c>
      <c r="G42" s="3">
        <v>15.7</v>
      </c>
    </row>
    <row r="43" spans="1:7" x14ac:dyDescent="0.2">
      <c r="A43" s="1">
        <f t="shared" si="0"/>
        <v>1998</v>
      </c>
      <c r="B43" s="3">
        <v>18.899999999999999</v>
      </c>
      <c r="C43" s="3">
        <v>10.5</v>
      </c>
      <c r="D43" s="3">
        <v>10.5</v>
      </c>
      <c r="E43" s="3">
        <v>9.1</v>
      </c>
      <c r="F43" s="3">
        <v>11.6</v>
      </c>
      <c r="G43" s="3">
        <v>14.2</v>
      </c>
    </row>
    <row r="44" spans="1:7" x14ac:dyDescent="0.2">
      <c r="A44" s="1">
        <f t="shared" si="0"/>
        <v>1999</v>
      </c>
      <c r="B44" s="3">
        <v>17.100000000000001</v>
      </c>
      <c r="C44" s="3">
        <v>10.1</v>
      </c>
      <c r="D44" s="3">
        <v>9.6999999999999993</v>
      </c>
      <c r="E44" s="3">
        <v>8.8000000000000007</v>
      </c>
      <c r="F44" s="3">
        <v>9.8000000000000007</v>
      </c>
      <c r="G44" s="3">
        <v>14.2</v>
      </c>
    </row>
    <row r="45" spans="1:7" x14ac:dyDescent="0.2">
      <c r="A45" s="1">
        <f t="shared" si="0"/>
        <v>2000</v>
      </c>
      <c r="B45" s="3">
        <v>16.2</v>
      </c>
      <c r="C45" s="3">
        <v>9.6</v>
      </c>
      <c r="D45" s="3">
        <v>9.9</v>
      </c>
      <c r="E45" s="3">
        <v>8.6</v>
      </c>
      <c r="F45" s="3">
        <v>10.6</v>
      </c>
      <c r="G45" s="3">
        <v>14.5</v>
      </c>
    </row>
    <row r="46" spans="1:7" x14ac:dyDescent="0.2">
      <c r="A46" s="1">
        <f t="shared" si="0"/>
        <v>2001</v>
      </c>
      <c r="B46" s="3">
        <v>16.3</v>
      </c>
      <c r="C46" s="3">
        <v>10.1</v>
      </c>
      <c r="D46" s="3">
        <v>10.1</v>
      </c>
      <c r="E46" s="3">
        <v>9.1999999999999993</v>
      </c>
      <c r="F46" s="3">
        <v>10.4</v>
      </c>
      <c r="G46" s="3">
        <v>13.9</v>
      </c>
    </row>
    <row r="47" spans="1:7" x14ac:dyDescent="0.2">
      <c r="A47" s="1">
        <f t="shared" si="0"/>
        <v>2002</v>
      </c>
      <c r="B47" s="3">
        <v>16.7</v>
      </c>
      <c r="C47" s="3">
        <v>10.6</v>
      </c>
      <c r="D47" s="3">
        <v>10.4</v>
      </c>
      <c r="E47" s="3">
        <v>9.4</v>
      </c>
      <c r="F47" s="3">
        <v>11.1</v>
      </c>
      <c r="G47" s="3">
        <v>13.6</v>
      </c>
    </row>
    <row r="48" spans="1:7" x14ac:dyDescent="0.2">
      <c r="A48" s="1">
        <v>2003</v>
      </c>
      <c r="B48" s="3">
        <v>17.600000000000001</v>
      </c>
      <c r="C48" s="3">
        <v>10.8</v>
      </c>
      <c r="D48" s="3">
        <v>10.199999999999999</v>
      </c>
      <c r="E48" s="3">
        <v>9</v>
      </c>
      <c r="F48" s="3">
        <v>11</v>
      </c>
      <c r="G48" s="3">
        <v>13.8</v>
      </c>
    </row>
    <row r="49" spans="1:7" x14ac:dyDescent="0.2">
      <c r="A49" s="1">
        <v>2004</v>
      </c>
      <c r="B49" s="3">
        <v>17.8</v>
      </c>
      <c r="C49" s="3">
        <v>11.3</v>
      </c>
      <c r="D49" s="3">
        <v>9.8000000000000007</v>
      </c>
      <c r="E49" s="3">
        <v>9.4</v>
      </c>
      <c r="F49" s="3">
        <v>9.65</v>
      </c>
      <c r="G49" s="3">
        <v>12.6</v>
      </c>
    </row>
    <row r="50" spans="1:7" x14ac:dyDescent="0.2">
      <c r="A50" s="1">
        <v>2005</v>
      </c>
      <c r="B50" s="3">
        <v>17.600000000000001</v>
      </c>
      <c r="C50" s="3">
        <v>11.1</v>
      </c>
      <c r="D50" s="3">
        <v>10.1</v>
      </c>
      <c r="E50" s="3">
        <v>8.9</v>
      </c>
      <c r="F50" s="3">
        <v>10.9</v>
      </c>
      <c r="G50" s="3">
        <v>13.4</v>
      </c>
    </row>
    <row r="51" spans="1:7" x14ac:dyDescent="0.2">
      <c r="A51" s="1">
        <v>2006</v>
      </c>
      <c r="B51" s="3">
        <v>17.399999999999999</v>
      </c>
      <c r="C51" s="3">
        <v>10.8</v>
      </c>
      <c r="D51" s="3">
        <v>9.4</v>
      </c>
      <c r="E51" s="3">
        <v>8.6</v>
      </c>
      <c r="F51" s="3">
        <v>10</v>
      </c>
      <c r="G51" s="3">
        <v>11.4</v>
      </c>
    </row>
    <row r="52" spans="1:7" x14ac:dyDescent="0.2">
      <c r="A52" s="1">
        <v>2007</v>
      </c>
      <c r="B52" s="3">
        <v>18</v>
      </c>
      <c r="C52" s="3">
        <v>10.9</v>
      </c>
      <c r="D52" s="3">
        <v>9.6999999999999993</v>
      </c>
      <c r="E52" s="3">
        <v>8.8000000000000007</v>
      </c>
      <c r="F52" s="3">
        <v>9.8000000000000007</v>
      </c>
      <c r="G52" s="3">
        <v>13</v>
      </c>
    </row>
    <row r="53" spans="1:7" x14ac:dyDescent="0.2">
      <c r="A53" s="1">
        <v>2008</v>
      </c>
      <c r="B53" s="3">
        <v>19</v>
      </c>
      <c r="C53" s="3">
        <v>11.7</v>
      </c>
      <c r="D53" s="3">
        <v>9.6999999999999993</v>
      </c>
      <c r="E53" s="3">
        <v>8.4</v>
      </c>
      <c r="F53" s="3">
        <v>10.7</v>
      </c>
      <c r="G53" s="3">
        <v>12.7</v>
      </c>
    </row>
    <row r="54" spans="1:7" x14ac:dyDescent="0.2">
      <c r="A54" s="1">
        <v>2009</v>
      </c>
      <c r="B54" s="3">
        <v>20.7</v>
      </c>
      <c r="C54" s="3">
        <v>12.9</v>
      </c>
      <c r="D54" s="3">
        <v>8.9</v>
      </c>
      <c r="E54" s="3">
        <v>8</v>
      </c>
      <c r="F54" s="3">
        <v>9.4</v>
      </c>
      <c r="G54" s="3">
        <v>11.6</v>
      </c>
    </row>
    <row r="55" spans="1:7" x14ac:dyDescent="0.2">
      <c r="A55" s="1">
        <v>2010</v>
      </c>
      <c r="B55" s="3">
        <v>22</v>
      </c>
      <c r="C55" s="3">
        <v>13.8</v>
      </c>
      <c r="D55" s="3">
        <v>8.9</v>
      </c>
      <c r="E55" s="3">
        <v>8.1</v>
      </c>
      <c r="F55" s="3">
        <v>9.1999999999999993</v>
      </c>
      <c r="G55" s="3">
        <v>12.2</v>
      </c>
    </row>
    <row r="56" spans="1:7" x14ac:dyDescent="0.2">
      <c r="A56" s="1">
        <v>2011</v>
      </c>
      <c r="B56" s="3">
        <v>21.9</v>
      </c>
      <c r="C56" s="3">
        <v>13.7</v>
      </c>
      <c r="D56" s="3">
        <v>8.6999999999999993</v>
      </c>
      <c r="E56" s="3">
        <v>7.4</v>
      </c>
      <c r="F56" s="3">
        <v>10</v>
      </c>
      <c r="G56" s="3">
        <v>11.5</v>
      </c>
    </row>
    <row r="57" spans="1:7" x14ac:dyDescent="0.2">
      <c r="A57" s="1">
        <v>2012</v>
      </c>
      <c r="B57" s="3">
        <v>21.8</v>
      </c>
      <c r="C57" s="3">
        <v>13.7</v>
      </c>
      <c r="D57" s="3">
        <v>9.1</v>
      </c>
      <c r="E57" s="3">
        <v>7.9</v>
      </c>
      <c r="F57" s="3">
        <v>9.9</v>
      </c>
      <c r="G57" s="3">
        <v>12.3</v>
      </c>
    </row>
    <row r="58" spans="1:7" x14ac:dyDescent="0.2">
      <c r="A58" s="1" t="s">
        <v>20</v>
      </c>
      <c r="B58" s="3">
        <v>19.899999999999999</v>
      </c>
      <c r="C58" s="3">
        <v>13.6</v>
      </c>
      <c r="D58" s="3">
        <v>9.5</v>
      </c>
      <c r="E58" s="3">
        <v>8.3000000000000007</v>
      </c>
      <c r="F58" s="3">
        <v>10.9</v>
      </c>
      <c r="G58" s="3">
        <v>11.8</v>
      </c>
    </row>
    <row r="59" spans="1:7" x14ac:dyDescent="0.2">
      <c r="A59" s="1" t="s">
        <v>21</v>
      </c>
      <c r="B59" s="3">
        <v>21.5</v>
      </c>
      <c r="C59" s="3">
        <v>13.3</v>
      </c>
      <c r="D59" s="3">
        <v>10.199999999999999</v>
      </c>
      <c r="E59" s="3">
        <v>8.8000000000000007</v>
      </c>
      <c r="F59" s="3">
        <v>11.1</v>
      </c>
      <c r="G59" s="3">
        <v>14.2</v>
      </c>
    </row>
    <row r="60" spans="1:7" x14ac:dyDescent="0.2">
      <c r="A60" s="1">
        <v>2014</v>
      </c>
      <c r="B60" s="3">
        <v>21.1</v>
      </c>
      <c r="C60" s="3">
        <v>13.5</v>
      </c>
      <c r="D60" s="3">
        <v>10</v>
      </c>
      <c r="E60" s="3">
        <v>8.6999999999999993</v>
      </c>
      <c r="F60" s="3">
        <v>11.3</v>
      </c>
      <c r="G60" s="3">
        <v>12.7</v>
      </c>
    </row>
    <row r="61" spans="1:7" ht="12.75" customHeight="1" x14ac:dyDescent="0.2">
      <c r="A61" s="4"/>
      <c r="B61" s="179" t="s">
        <v>29</v>
      </c>
      <c r="C61" s="179"/>
      <c r="D61" s="179"/>
      <c r="E61" s="179"/>
      <c r="F61" s="179"/>
      <c r="G61" s="179"/>
    </row>
    <row r="62" spans="1:7" x14ac:dyDescent="0.2">
      <c r="A62" s="1">
        <v>2009</v>
      </c>
      <c r="B62" s="3">
        <v>17</v>
      </c>
      <c r="C62" s="3">
        <v>14.4</v>
      </c>
      <c r="D62" s="3">
        <v>14.9</v>
      </c>
      <c r="E62" s="3">
        <v>12.6</v>
      </c>
      <c r="F62" s="3">
        <v>17</v>
      </c>
      <c r="G62" s="3">
        <v>19.100000000000001</v>
      </c>
    </row>
    <row r="63" spans="1:7" x14ac:dyDescent="0.2">
      <c r="A63" s="1">
        <v>2010</v>
      </c>
      <c r="B63" s="3">
        <v>17.899999999999999</v>
      </c>
      <c r="C63" s="3">
        <v>15.2</v>
      </c>
      <c r="D63" s="3">
        <v>15.8</v>
      </c>
      <c r="E63" s="3">
        <v>13.3</v>
      </c>
      <c r="F63" s="3">
        <v>17.7</v>
      </c>
      <c r="G63" s="3">
        <v>21.8</v>
      </c>
    </row>
    <row r="64" spans="1:7" x14ac:dyDescent="0.2">
      <c r="A64" s="1">
        <v>2011</v>
      </c>
      <c r="B64" s="3">
        <v>18</v>
      </c>
      <c r="C64" s="3">
        <v>15.5</v>
      </c>
      <c r="D64" s="3">
        <v>15.1</v>
      </c>
      <c r="E64" s="3">
        <v>12.7</v>
      </c>
      <c r="F64" s="3">
        <v>17.600000000000001</v>
      </c>
      <c r="G64" s="3">
        <v>19.2</v>
      </c>
    </row>
    <row r="65" spans="1:7" x14ac:dyDescent="0.2">
      <c r="A65" s="1">
        <v>2012</v>
      </c>
      <c r="B65" s="3">
        <v>18</v>
      </c>
      <c r="C65" s="3">
        <v>15.5</v>
      </c>
      <c r="D65" s="3">
        <v>14.8</v>
      </c>
      <c r="E65" s="3">
        <v>12.3</v>
      </c>
      <c r="F65" s="3">
        <v>17.100000000000001</v>
      </c>
      <c r="G65" s="3">
        <v>20.9</v>
      </c>
    </row>
    <row r="66" spans="1:7" x14ac:dyDescent="0.2">
      <c r="A66" s="1" t="s">
        <v>20</v>
      </c>
      <c r="B66" s="3">
        <v>16.399999999999999</v>
      </c>
      <c r="C66" s="3">
        <v>15.4</v>
      </c>
      <c r="D66" s="3">
        <v>14.6</v>
      </c>
      <c r="E66" s="3">
        <v>12.1</v>
      </c>
      <c r="F66" s="3">
        <v>17.3</v>
      </c>
      <c r="G66" s="3">
        <v>20.100000000000001</v>
      </c>
    </row>
    <row r="67" spans="1:7" x14ac:dyDescent="0.2">
      <c r="A67" s="1" t="s">
        <v>21</v>
      </c>
      <c r="B67" s="3">
        <v>18.100000000000001</v>
      </c>
      <c r="C67" s="3">
        <v>14.9</v>
      </c>
      <c r="D67" s="3">
        <v>15.5</v>
      </c>
      <c r="E67" s="3">
        <v>13.5</v>
      </c>
      <c r="F67" s="3">
        <v>17</v>
      </c>
      <c r="G67" s="3">
        <v>22</v>
      </c>
    </row>
    <row r="68" spans="1:7" x14ac:dyDescent="0.2">
      <c r="A68" s="4">
        <v>2014</v>
      </c>
      <c r="B68" s="7">
        <v>16.7</v>
      </c>
      <c r="C68" s="7">
        <v>15</v>
      </c>
      <c r="D68" s="7">
        <v>14.4</v>
      </c>
      <c r="E68" s="7">
        <v>12.5</v>
      </c>
      <c r="F68" s="7">
        <v>16.2</v>
      </c>
      <c r="G68" s="7">
        <v>19.600000000000001</v>
      </c>
    </row>
    <row r="69" spans="1:7" ht="12.75" customHeight="1" x14ac:dyDescent="0.2">
      <c r="A69" s="181" t="s">
        <v>19</v>
      </c>
      <c r="B69" s="181"/>
      <c r="C69" s="181"/>
      <c r="D69" s="181"/>
      <c r="E69" s="181"/>
      <c r="F69" s="181"/>
      <c r="G69" s="181"/>
    </row>
    <row r="70" spans="1:7" ht="178.5" customHeight="1" x14ac:dyDescent="0.2">
      <c r="A70" s="180" t="s">
        <v>31</v>
      </c>
      <c r="B70" s="180"/>
      <c r="C70" s="180"/>
      <c r="D70" s="180"/>
      <c r="E70" s="180"/>
      <c r="F70" s="180"/>
      <c r="G70" s="180"/>
    </row>
    <row r="71" spans="1:7" ht="12.75" customHeight="1" x14ac:dyDescent="0.2">
      <c r="A71" s="181" t="s">
        <v>0</v>
      </c>
      <c r="B71" s="181"/>
      <c r="C71" s="181"/>
      <c r="D71" s="181"/>
      <c r="E71" s="181"/>
      <c r="F71" s="181"/>
      <c r="G71" s="181"/>
    </row>
    <row r="72" spans="1:7" ht="12.75" customHeight="1" x14ac:dyDescent="0.2">
      <c r="A72" s="181" t="s">
        <v>23</v>
      </c>
      <c r="B72" s="181"/>
      <c r="C72" s="181"/>
      <c r="D72" s="181"/>
      <c r="E72" s="181"/>
      <c r="F72" s="181"/>
      <c r="G72" s="181"/>
    </row>
  </sheetData>
  <pageMargins left="0.45" right="0.45" top="0.5" bottom="0.5" header="0.3" footer="0.3"/>
  <pageSetup scale="68"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D3" sqref="D3"/>
    </sheetView>
  </sheetViews>
  <sheetFormatPr defaultRowHeight="12.75" x14ac:dyDescent="0.2"/>
  <cols>
    <col min="1" max="1" width="25.33203125" style="249" customWidth="1"/>
    <col min="2" max="4" width="24.83203125" style="249" customWidth="1"/>
    <col min="5" max="16384" width="9.33203125" style="249"/>
  </cols>
  <sheetData>
    <row r="1" spans="1:4" ht="27" customHeight="1" x14ac:dyDescent="0.2">
      <c r="A1" s="289" t="s">
        <v>250</v>
      </c>
      <c r="B1" s="289"/>
      <c r="C1" s="289"/>
      <c r="D1" s="289"/>
    </row>
    <row r="2" spans="1:4" ht="27" customHeight="1" x14ac:dyDescent="0.2">
      <c r="A2" s="274" t="s">
        <v>249</v>
      </c>
      <c r="B2" s="273" t="s">
        <v>248</v>
      </c>
      <c r="C2" s="273" t="s">
        <v>247</v>
      </c>
      <c r="D2" s="273" t="s">
        <v>246</v>
      </c>
    </row>
    <row r="3" spans="1:4" ht="27" customHeight="1" x14ac:dyDescent="0.2">
      <c r="A3" s="272" t="s">
        <v>245</v>
      </c>
      <c r="B3" s="271">
        <v>47</v>
      </c>
      <c r="C3" s="271">
        <v>14</v>
      </c>
      <c r="D3" s="271">
        <v>4</v>
      </c>
    </row>
    <row r="4" spans="1:4" ht="27" customHeight="1" x14ac:dyDescent="0.2">
      <c r="A4" s="270" t="s">
        <v>244</v>
      </c>
      <c r="B4" s="269">
        <v>6</v>
      </c>
      <c r="C4" s="269">
        <v>27</v>
      </c>
      <c r="D4" s="269">
        <v>57</v>
      </c>
    </row>
    <row r="5" spans="1:4" ht="27" customHeight="1" x14ac:dyDescent="0.2">
      <c r="A5" s="276" t="s">
        <v>243</v>
      </c>
      <c r="B5" s="276"/>
      <c r="C5" s="276"/>
      <c r="D5" s="276"/>
    </row>
    <row r="6" spans="1:4" ht="15" customHeight="1" x14ac:dyDescent="0.2">
      <c r="A6" s="276" t="s">
        <v>242</v>
      </c>
      <c r="B6" s="276"/>
      <c r="C6" s="276"/>
      <c r="D6" s="276"/>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zoomScaleNormal="100" workbookViewId="0">
      <selection activeCell="J2" sqref="J2"/>
    </sheetView>
  </sheetViews>
  <sheetFormatPr defaultRowHeight="12.75" x14ac:dyDescent="0.2"/>
  <cols>
    <col min="1" max="1" width="11.83203125" style="65" customWidth="1"/>
    <col min="2" max="7" width="14.83203125" style="65" customWidth="1"/>
    <col min="8" max="9" width="15.1640625" style="65" customWidth="1"/>
    <col min="10" max="11" width="14.83203125" style="65" customWidth="1"/>
    <col min="12" max="16384" width="9.33203125" style="65"/>
  </cols>
  <sheetData>
    <row r="1" spans="1:23" ht="12.75" customHeight="1" x14ac:dyDescent="0.2">
      <c r="A1" s="177" t="s">
        <v>126</v>
      </c>
      <c r="B1" s="177"/>
      <c r="C1" s="177"/>
      <c r="D1" s="177"/>
      <c r="E1" s="177"/>
      <c r="F1" s="177"/>
      <c r="G1" s="177"/>
      <c r="H1" s="177"/>
      <c r="I1" s="177"/>
      <c r="J1" s="177"/>
      <c r="K1" s="177"/>
      <c r="N1" s="66"/>
      <c r="O1" s="66"/>
      <c r="P1" s="66"/>
      <c r="Q1" s="66"/>
      <c r="R1" s="66"/>
      <c r="S1" s="66"/>
      <c r="T1" s="66"/>
      <c r="U1" s="66"/>
      <c r="V1" s="66"/>
      <c r="W1" s="66"/>
    </row>
    <row r="2" spans="1:23" ht="12.75" customHeight="1" x14ac:dyDescent="0.2">
      <c r="A2" s="1"/>
      <c r="B2" s="10"/>
      <c r="C2" s="186" t="s">
        <v>125</v>
      </c>
      <c r="D2" s="186"/>
      <c r="E2" s="186"/>
      <c r="F2" s="186"/>
      <c r="G2" s="186" t="s">
        <v>124</v>
      </c>
      <c r="H2" s="186"/>
      <c r="I2" s="178" t="s">
        <v>123</v>
      </c>
      <c r="J2" s="178"/>
      <c r="K2" s="178"/>
      <c r="N2" s="66"/>
      <c r="O2" s="66"/>
      <c r="P2" s="66"/>
      <c r="Q2" s="66"/>
      <c r="R2" s="66"/>
      <c r="S2" s="66"/>
      <c r="T2" s="66"/>
      <c r="U2" s="66"/>
      <c r="V2" s="66"/>
      <c r="W2" s="66"/>
    </row>
    <row r="3" spans="1:23" ht="39.75" x14ac:dyDescent="0.2">
      <c r="A3" s="1" t="s">
        <v>122</v>
      </c>
      <c r="B3" s="11" t="s">
        <v>22</v>
      </c>
      <c r="C3" s="11" t="s">
        <v>121</v>
      </c>
      <c r="D3" s="11" t="s">
        <v>120</v>
      </c>
      <c r="E3" s="11" t="s">
        <v>119</v>
      </c>
      <c r="F3" s="11" t="s">
        <v>118</v>
      </c>
      <c r="G3" s="11" t="s">
        <v>116</v>
      </c>
      <c r="H3" s="11" t="s">
        <v>117</v>
      </c>
      <c r="I3" s="11" t="s">
        <v>116</v>
      </c>
      <c r="J3" s="11" t="s">
        <v>115</v>
      </c>
      <c r="K3" s="11" t="s">
        <v>114</v>
      </c>
      <c r="N3" s="66"/>
      <c r="O3" s="66"/>
      <c r="P3" s="66"/>
      <c r="Q3" s="66"/>
      <c r="R3" s="66"/>
      <c r="S3" s="66" t="s">
        <v>113</v>
      </c>
      <c r="T3" s="66"/>
      <c r="U3" s="66"/>
      <c r="V3" s="66"/>
      <c r="W3" s="66"/>
    </row>
    <row r="4" spans="1:23" x14ac:dyDescent="0.2">
      <c r="A4" s="70" t="s">
        <v>112</v>
      </c>
      <c r="B4" s="69">
        <v>100</v>
      </c>
      <c r="C4" s="69">
        <v>36</v>
      </c>
      <c r="D4" s="69">
        <v>6</v>
      </c>
      <c r="E4" s="69">
        <v>6</v>
      </c>
      <c r="F4" s="69">
        <v>11</v>
      </c>
      <c r="G4" s="69">
        <v>17</v>
      </c>
      <c r="H4" s="69">
        <v>18</v>
      </c>
      <c r="I4" s="69">
        <v>3</v>
      </c>
      <c r="J4" s="69">
        <v>3</v>
      </c>
      <c r="K4" s="69">
        <v>2</v>
      </c>
      <c r="N4" s="66"/>
      <c r="O4" s="66"/>
      <c r="P4" s="66"/>
      <c r="Q4" s="66"/>
      <c r="R4" s="66"/>
      <c r="S4" s="66"/>
      <c r="T4" s="66"/>
      <c r="U4" s="66"/>
      <c r="V4" s="66"/>
      <c r="W4" s="66"/>
    </row>
    <row r="5" spans="1:23" x14ac:dyDescent="0.2">
      <c r="A5" s="68" t="s">
        <v>111</v>
      </c>
      <c r="B5" s="67">
        <v>100</v>
      </c>
      <c r="C5" s="67">
        <v>41</v>
      </c>
      <c r="D5" s="67">
        <v>7</v>
      </c>
      <c r="E5" s="67">
        <v>7</v>
      </c>
      <c r="F5" s="67">
        <v>11</v>
      </c>
      <c r="G5" s="67">
        <v>12</v>
      </c>
      <c r="H5" s="67">
        <v>16</v>
      </c>
      <c r="I5" s="67">
        <v>2</v>
      </c>
      <c r="J5" s="67">
        <v>3</v>
      </c>
      <c r="K5" s="67">
        <v>3</v>
      </c>
      <c r="N5" s="66"/>
      <c r="O5" s="66"/>
      <c r="P5" s="66"/>
      <c r="Q5" s="66"/>
      <c r="R5" s="66"/>
      <c r="S5" s="66"/>
      <c r="T5" s="66"/>
      <c r="U5" s="66"/>
      <c r="V5" s="66"/>
      <c r="W5" s="66"/>
    </row>
    <row r="6" spans="1:23" ht="14.25" x14ac:dyDescent="0.2">
      <c r="A6" s="202" t="s">
        <v>110</v>
      </c>
      <c r="B6" s="202"/>
      <c r="C6" s="202"/>
      <c r="D6" s="202"/>
      <c r="E6" s="202"/>
      <c r="F6" s="202"/>
      <c r="G6" s="202"/>
      <c r="H6" s="202"/>
      <c r="I6" s="202"/>
      <c r="J6" s="202"/>
      <c r="K6" s="202"/>
      <c r="N6" s="66"/>
      <c r="O6" s="66"/>
      <c r="P6" s="66"/>
      <c r="Q6" s="66"/>
      <c r="R6" s="66"/>
      <c r="S6" s="66"/>
      <c r="T6" s="66"/>
      <c r="U6" s="66"/>
      <c r="V6" s="66"/>
      <c r="W6" s="66"/>
    </row>
    <row r="7" spans="1:23" ht="27" customHeight="1" x14ac:dyDescent="0.2">
      <c r="A7" s="180" t="s">
        <v>109</v>
      </c>
      <c r="B7" s="180"/>
      <c r="C7" s="180"/>
      <c r="D7" s="180"/>
      <c r="E7" s="180"/>
      <c r="F7" s="180"/>
      <c r="G7" s="180"/>
      <c r="H7" s="180"/>
      <c r="I7" s="180"/>
      <c r="J7" s="180"/>
      <c r="K7" s="180"/>
    </row>
    <row r="8" spans="1:23" ht="12.75" customHeight="1" x14ac:dyDescent="0.2">
      <c r="A8" s="181" t="s">
        <v>108</v>
      </c>
      <c r="B8" s="181"/>
      <c r="C8" s="181"/>
      <c r="D8" s="181"/>
      <c r="E8" s="181"/>
      <c r="F8" s="181"/>
      <c r="G8" s="181"/>
      <c r="H8" s="181"/>
      <c r="I8" s="181"/>
      <c r="J8" s="181"/>
      <c r="K8" s="181"/>
    </row>
    <row r="9" spans="1:23" ht="12.75" customHeight="1" x14ac:dyDescent="0.2">
      <c r="A9" s="181" t="s">
        <v>107</v>
      </c>
      <c r="B9" s="181"/>
      <c r="C9" s="181"/>
      <c r="D9" s="181"/>
      <c r="E9" s="181"/>
      <c r="F9" s="181"/>
      <c r="G9" s="181"/>
      <c r="H9" s="181"/>
      <c r="I9" s="181"/>
      <c r="J9" s="181"/>
      <c r="K9" s="181"/>
    </row>
  </sheetData>
  <pageMargins left="0.7" right="0.7" top="0.5" bottom="0.5" header="0.3" footer="0.3"/>
  <pageSetup scale="71"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Normal="100" workbookViewId="0">
      <selection activeCell="E14" sqref="E14"/>
    </sheetView>
  </sheetViews>
  <sheetFormatPr defaultColWidth="29.6640625" defaultRowHeight="12.75" x14ac:dyDescent="0.2"/>
  <cols>
    <col min="1" max="1" width="31" style="2" customWidth="1"/>
    <col min="2" max="6" width="11.1640625" style="5" customWidth="1"/>
    <col min="7" max="10" width="11.1640625" style="2" customWidth="1"/>
    <col min="11" max="250" width="10.33203125" style="2" customWidth="1"/>
    <col min="251" max="16384" width="29.6640625" style="2"/>
  </cols>
  <sheetData>
    <row r="1" spans="1:18" ht="12.75" customHeight="1" x14ac:dyDescent="0.2">
      <c r="A1" s="204" t="s">
        <v>138</v>
      </c>
      <c r="B1" s="204"/>
      <c r="C1" s="204"/>
      <c r="D1" s="204"/>
      <c r="E1" s="204"/>
      <c r="F1" s="204"/>
      <c r="G1" s="204"/>
      <c r="H1" s="204"/>
      <c r="I1" s="204"/>
      <c r="J1" s="204"/>
      <c r="K1" s="204"/>
      <c r="L1" s="204"/>
      <c r="M1" s="204"/>
      <c r="N1" s="204"/>
      <c r="O1" s="204"/>
    </row>
    <row r="2" spans="1:18" x14ac:dyDescent="0.2">
      <c r="A2" s="77" t="s">
        <v>137</v>
      </c>
      <c r="B2" s="76">
        <v>1960</v>
      </c>
      <c r="C2" s="76">
        <v>1970</v>
      </c>
      <c r="D2" s="76">
        <v>1975</v>
      </c>
      <c r="E2" s="76">
        <v>1980</v>
      </c>
      <c r="F2" s="76">
        <v>1985</v>
      </c>
      <c r="G2" s="76">
        <v>1990</v>
      </c>
      <c r="H2" s="76">
        <v>1995</v>
      </c>
      <c r="I2" s="76">
        <v>2000</v>
      </c>
      <c r="J2" s="76">
        <v>2005</v>
      </c>
      <c r="K2" s="76">
        <v>2010</v>
      </c>
      <c r="L2" s="75">
        <v>2011</v>
      </c>
      <c r="M2" s="75">
        <v>2012</v>
      </c>
      <c r="N2" s="75">
        <v>2013</v>
      </c>
      <c r="O2" s="75">
        <v>2014</v>
      </c>
    </row>
    <row r="3" spans="1:18" ht="14.25" x14ac:dyDescent="0.2">
      <c r="A3" s="73" t="s">
        <v>136</v>
      </c>
      <c r="B3" s="3">
        <v>38.700000000000003</v>
      </c>
      <c r="C3" s="3">
        <v>42.1</v>
      </c>
      <c r="D3" s="3">
        <v>42.3</v>
      </c>
      <c r="E3" s="3">
        <v>41</v>
      </c>
      <c r="F3" s="3">
        <v>38.5</v>
      </c>
      <c r="G3" s="3">
        <v>36.9</v>
      </c>
      <c r="H3" s="3">
        <v>36.200000000000003</v>
      </c>
      <c r="I3" s="3">
        <v>38</v>
      </c>
      <c r="J3" s="3">
        <v>41.4</v>
      </c>
      <c r="K3" s="3">
        <v>46.3</v>
      </c>
      <c r="L3" s="3">
        <v>47.5</v>
      </c>
      <c r="M3" s="3">
        <v>48.7</v>
      </c>
      <c r="N3" s="3">
        <v>49.9</v>
      </c>
      <c r="O3" s="3">
        <v>51.1</v>
      </c>
      <c r="Q3" s="5"/>
      <c r="R3" s="74"/>
    </row>
    <row r="4" spans="1:18" ht="12" customHeight="1" x14ac:dyDescent="0.2">
      <c r="A4" s="73" t="s">
        <v>135</v>
      </c>
      <c r="B4" s="3"/>
      <c r="C4" s="3"/>
      <c r="D4" s="3"/>
      <c r="E4" s="3"/>
      <c r="F4" s="3"/>
      <c r="G4" s="3"/>
      <c r="H4" s="3"/>
      <c r="I4" s="3"/>
      <c r="J4" s="3"/>
      <c r="K4" s="3"/>
      <c r="L4" s="3"/>
      <c r="M4" s="3"/>
      <c r="N4" s="3"/>
      <c r="O4" s="3"/>
    </row>
    <row r="5" spans="1:18" x14ac:dyDescent="0.2">
      <c r="A5" s="71" t="s">
        <v>134</v>
      </c>
      <c r="B5" s="3">
        <v>32.799999999999997</v>
      </c>
      <c r="C5" s="3">
        <v>22.4</v>
      </c>
      <c r="D5" s="3">
        <v>19.600000000000001</v>
      </c>
      <c r="E5" s="3">
        <v>17.600000000000001</v>
      </c>
      <c r="F5" s="3">
        <v>16.399999999999999</v>
      </c>
      <c r="G5" s="3">
        <v>15.3</v>
      </c>
      <c r="H5" s="3">
        <v>14.3</v>
      </c>
      <c r="I5" s="3">
        <v>12.9</v>
      </c>
      <c r="J5" s="3">
        <v>11.4</v>
      </c>
      <c r="K5" s="3">
        <v>9.6</v>
      </c>
      <c r="L5" s="3">
        <v>9.3000000000000007</v>
      </c>
      <c r="M5" s="3">
        <v>8</v>
      </c>
      <c r="N5" s="3">
        <v>8.8000000000000007</v>
      </c>
      <c r="O5" s="3">
        <v>8.6</v>
      </c>
    </row>
    <row r="6" spans="1:18" ht="14.25" x14ac:dyDescent="0.2">
      <c r="A6" s="71" t="s">
        <v>133</v>
      </c>
      <c r="B6" s="3">
        <v>23.4</v>
      </c>
      <c r="C6" s="3">
        <v>26.8</v>
      </c>
      <c r="D6" s="3">
        <v>26.1</v>
      </c>
      <c r="E6" s="3">
        <v>25.4</v>
      </c>
      <c r="F6" s="3">
        <v>24.9</v>
      </c>
      <c r="G6" s="3">
        <v>24.3</v>
      </c>
      <c r="H6" s="3">
        <v>23.6</v>
      </c>
      <c r="I6" s="3">
        <v>21.5</v>
      </c>
      <c r="J6" s="3">
        <v>19.3</v>
      </c>
      <c r="K6" s="3">
        <v>17</v>
      </c>
      <c r="L6" s="3">
        <v>15.9</v>
      </c>
      <c r="M6" s="3">
        <v>15.3</v>
      </c>
      <c r="N6" s="3">
        <v>14.7</v>
      </c>
      <c r="O6" s="3">
        <v>14.4</v>
      </c>
    </row>
    <row r="7" spans="1:18" x14ac:dyDescent="0.2">
      <c r="A7" s="71" t="s">
        <v>132</v>
      </c>
      <c r="B7" s="3"/>
      <c r="C7" s="3"/>
      <c r="D7" s="3"/>
      <c r="E7" s="3"/>
      <c r="F7" s="3"/>
      <c r="G7" s="3"/>
      <c r="H7" s="3"/>
      <c r="I7" s="3"/>
      <c r="J7" s="3"/>
      <c r="K7" s="3"/>
      <c r="L7" s="3"/>
      <c r="M7" s="3"/>
      <c r="N7" s="3"/>
      <c r="O7" s="3"/>
    </row>
    <row r="8" spans="1:18" x14ac:dyDescent="0.2">
      <c r="A8" s="71" t="s">
        <v>131</v>
      </c>
      <c r="B8" s="3">
        <v>2.4</v>
      </c>
      <c r="C8" s="3">
        <v>3.4</v>
      </c>
      <c r="D8" s="3">
        <v>4.4000000000000004</v>
      </c>
      <c r="E8" s="3">
        <v>6.2</v>
      </c>
      <c r="F8" s="3">
        <v>8.6999999999999993</v>
      </c>
      <c r="G8" s="3">
        <v>10.4</v>
      </c>
      <c r="H8" s="3">
        <v>11.5</v>
      </c>
      <c r="I8" s="3">
        <v>12</v>
      </c>
      <c r="J8" s="3">
        <v>12</v>
      </c>
      <c r="K8" s="3">
        <v>12.1</v>
      </c>
      <c r="L8" s="3">
        <v>12</v>
      </c>
      <c r="M8" s="3">
        <v>11.9</v>
      </c>
      <c r="N8" s="3">
        <v>11.8</v>
      </c>
      <c r="O8" s="3">
        <v>11.6</v>
      </c>
    </row>
    <row r="9" spans="1:18" x14ac:dyDescent="0.2">
      <c r="A9" s="72" t="s">
        <v>130</v>
      </c>
      <c r="B9" s="7">
        <v>2.1</v>
      </c>
      <c r="C9" s="7">
        <v>5</v>
      </c>
      <c r="D9" s="7">
        <v>7.4</v>
      </c>
      <c r="E9" s="7">
        <v>9.6</v>
      </c>
      <c r="F9" s="7">
        <v>11.5</v>
      </c>
      <c r="G9" s="7">
        <v>13</v>
      </c>
      <c r="H9" s="7">
        <v>14.4</v>
      </c>
      <c r="I9" s="7">
        <v>15.6</v>
      </c>
      <c r="J9" s="7">
        <v>16</v>
      </c>
      <c r="K9" s="7">
        <v>15.5</v>
      </c>
      <c r="L9" s="7">
        <v>15.3</v>
      </c>
      <c r="M9" s="7">
        <v>15.1</v>
      </c>
      <c r="N9" s="7">
        <v>11.6</v>
      </c>
      <c r="O9" s="7">
        <v>14.6</v>
      </c>
    </row>
    <row r="10" spans="1:18" ht="12.75" customHeight="1" x14ac:dyDescent="0.2">
      <c r="A10" s="203" t="s">
        <v>129</v>
      </c>
      <c r="B10" s="203"/>
      <c r="C10" s="203"/>
      <c r="D10" s="203"/>
      <c r="E10" s="203"/>
      <c r="F10" s="203"/>
      <c r="G10" s="203"/>
      <c r="H10" s="203"/>
      <c r="I10" s="203"/>
      <c r="J10" s="203"/>
      <c r="K10" s="203"/>
      <c r="L10" s="203"/>
      <c r="M10" s="203"/>
      <c r="N10" s="203"/>
      <c r="O10" s="203"/>
    </row>
    <row r="11" spans="1:18" ht="12.75" customHeight="1" x14ac:dyDescent="0.2">
      <c r="A11" s="203" t="s">
        <v>128</v>
      </c>
      <c r="B11" s="203"/>
      <c r="C11" s="203"/>
      <c r="D11" s="203"/>
      <c r="E11" s="203"/>
      <c r="F11" s="203"/>
      <c r="G11" s="203"/>
      <c r="H11" s="203"/>
      <c r="I11" s="203"/>
      <c r="J11" s="203"/>
      <c r="K11" s="203"/>
      <c r="L11" s="203"/>
      <c r="M11" s="203"/>
      <c r="N11" s="203"/>
      <c r="O11" s="203"/>
    </row>
    <row r="12" spans="1:18" ht="25.5" customHeight="1" x14ac:dyDescent="0.2">
      <c r="A12" s="203" t="s">
        <v>127</v>
      </c>
      <c r="B12" s="203"/>
      <c r="C12" s="203"/>
      <c r="D12" s="203"/>
      <c r="E12" s="203"/>
      <c r="F12" s="203"/>
      <c r="G12" s="203"/>
      <c r="H12" s="203"/>
      <c r="I12" s="203"/>
      <c r="J12" s="203"/>
      <c r="K12" s="203"/>
      <c r="L12" s="203"/>
      <c r="M12" s="203"/>
      <c r="N12" s="203"/>
      <c r="O12" s="203"/>
    </row>
    <row r="13" spans="1:18" ht="12.75" customHeight="1" x14ac:dyDescent="0.2">
      <c r="A13" s="182" t="s">
        <v>0</v>
      </c>
      <c r="B13" s="182"/>
      <c r="C13" s="182"/>
      <c r="D13" s="182"/>
      <c r="E13" s="182"/>
      <c r="F13" s="182"/>
      <c r="G13" s="182"/>
      <c r="H13" s="182"/>
      <c r="I13" s="182"/>
      <c r="J13" s="182"/>
      <c r="K13" s="182"/>
      <c r="L13" s="182"/>
      <c r="M13" s="182"/>
      <c r="N13" s="182"/>
      <c r="O13" s="182"/>
    </row>
    <row r="14" spans="1:18" ht="12.75" customHeight="1" x14ac:dyDescent="0.2">
      <c r="A14" s="182" t="s">
        <v>107</v>
      </c>
      <c r="B14" s="182"/>
      <c r="C14" s="182"/>
      <c r="D14" s="182"/>
      <c r="E14" s="182"/>
      <c r="F14" s="182"/>
      <c r="G14" s="182"/>
      <c r="H14" s="182"/>
      <c r="I14" s="182"/>
      <c r="J14" s="182"/>
      <c r="K14" s="182"/>
      <c r="L14" s="182"/>
      <c r="M14" s="182"/>
      <c r="N14" s="182"/>
      <c r="O14" s="182"/>
    </row>
  </sheetData>
  <pageMargins left="0.7" right="0.7" top="0.75" bottom="0.75" header="0.3" footer="0.3"/>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election activeCell="M27" sqref="M27"/>
    </sheetView>
  </sheetViews>
  <sheetFormatPr defaultColWidth="9" defaultRowHeight="12.75" x14ac:dyDescent="0.2"/>
  <cols>
    <col min="1" max="1" width="44" style="30" customWidth="1"/>
    <col min="2" max="2" width="13" style="50" bestFit="1" customWidth="1"/>
    <col min="3" max="11" width="12.33203125" style="50" customWidth="1"/>
    <col min="12" max="12" width="9" style="30"/>
    <col min="13" max="13" width="12" style="30" bestFit="1" customWidth="1"/>
    <col min="14" max="14" width="12.33203125" style="30" customWidth="1"/>
    <col min="15" max="16384" width="9" style="30"/>
  </cols>
  <sheetData>
    <row r="1" spans="1:13" ht="12.75" customHeight="1" x14ac:dyDescent="0.2">
      <c r="A1" s="195" t="s">
        <v>159</v>
      </c>
      <c r="B1" s="195"/>
      <c r="C1" s="195"/>
      <c r="D1" s="195"/>
      <c r="E1" s="195"/>
      <c r="F1" s="195"/>
      <c r="G1" s="195"/>
      <c r="H1" s="195"/>
      <c r="I1" s="195"/>
      <c r="J1" s="195"/>
      <c r="K1" s="195"/>
    </row>
    <row r="2" spans="1:13" x14ac:dyDescent="0.2">
      <c r="A2" s="50"/>
      <c r="B2" s="205" t="s">
        <v>158</v>
      </c>
      <c r="C2" s="205"/>
      <c r="D2" s="205"/>
      <c r="E2" s="205"/>
      <c r="F2" s="205"/>
      <c r="G2" s="205"/>
      <c r="H2" s="205"/>
      <c r="I2" s="205"/>
      <c r="J2" s="205"/>
      <c r="K2" s="205"/>
    </row>
    <row r="3" spans="1:13" x14ac:dyDescent="0.2">
      <c r="A3" s="42" t="s">
        <v>18</v>
      </c>
      <c r="B3" s="93">
        <v>1983</v>
      </c>
      <c r="C3" s="92">
        <v>1989</v>
      </c>
      <c r="D3" s="92">
        <v>1992</v>
      </c>
      <c r="E3" s="92">
        <v>1995</v>
      </c>
      <c r="F3" s="92">
        <v>1998</v>
      </c>
      <c r="G3" s="92">
        <v>2001</v>
      </c>
      <c r="H3" s="92">
        <v>2004</v>
      </c>
      <c r="I3" s="92">
        <v>2007</v>
      </c>
      <c r="J3" s="92">
        <v>2010</v>
      </c>
      <c r="K3" s="92">
        <v>2013</v>
      </c>
    </row>
    <row r="4" spans="1:13" x14ac:dyDescent="0.2">
      <c r="A4" s="91" t="s">
        <v>157</v>
      </c>
      <c r="B4" s="90"/>
      <c r="C4" s="90"/>
      <c r="D4" s="90"/>
      <c r="E4" s="90"/>
      <c r="F4" s="90"/>
      <c r="G4" s="90"/>
      <c r="H4" s="90"/>
      <c r="I4" s="90"/>
      <c r="J4" s="90"/>
      <c r="K4" s="90"/>
    </row>
    <row r="5" spans="1:13" x14ac:dyDescent="0.2">
      <c r="A5" s="86" t="s">
        <v>156</v>
      </c>
      <c r="B5" s="89">
        <f>ROUND(122784.669,-1)</f>
        <v>122780</v>
      </c>
      <c r="C5" s="89">
        <v>177320</v>
      </c>
      <c r="D5" s="89">
        <v>127220</v>
      </c>
      <c r="E5" s="89">
        <v>140710</v>
      </c>
      <c r="F5" s="89">
        <v>151000</v>
      </c>
      <c r="G5" s="89">
        <v>176390</v>
      </c>
      <c r="H5" s="89">
        <v>178560</v>
      </c>
      <c r="I5" s="89">
        <v>207720</v>
      </c>
      <c r="J5" s="89">
        <v>125550</v>
      </c>
      <c r="K5" s="89">
        <v>105350</v>
      </c>
    </row>
    <row r="6" spans="1:13" x14ac:dyDescent="0.2">
      <c r="A6" s="86" t="s">
        <v>155</v>
      </c>
      <c r="B6" s="85">
        <f>ROUND(153692.497,-1)</f>
        <v>153690</v>
      </c>
      <c r="C6" s="85">
        <v>177450</v>
      </c>
      <c r="D6" s="85">
        <v>184900</v>
      </c>
      <c r="E6" s="85">
        <v>175330</v>
      </c>
      <c r="F6" s="85">
        <v>182840</v>
      </c>
      <c r="G6" s="85">
        <v>243310</v>
      </c>
      <c r="H6" s="85">
        <v>284850</v>
      </c>
      <c r="I6" s="85">
        <v>284850</v>
      </c>
      <c r="J6" s="85">
        <v>191512</v>
      </c>
      <c r="K6" s="85">
        <v>165660</v>
      </c>
    </row>
    <row r="7" spans="1:13" x14ac:dyDescent="0.2">
      <c r="A7" s="86" t="s">
        <v>154</v>
      </c>
      <c r="B7" s="85">
        <f>ROUND(116483.073,-1)</f>
        <v>116480</v>
      </c>
      <c r="C7" s="85">
        <v>137560</v>
      </c>
      <c r="D7" s="85">
        <v>149090</v>
      </c>
      <c r="E7" s="85">
        <v>153290</v>
      </c>
      <c r="F7" s="85">
        <v>196530</v>
      </c>
      <c r="G7" s="85">
        <v>221150</v>
      </c>
      <c r="H7" s="85">
        <v>219380</v>
      </c>
      <c r="I7" s="85">
        <v>247910</v>
      </c>
      <c r="J7" s="85">
        <v>227630</v>
      </c>
      <c r="K7" s="85">
        <v>210500</v>
      </c>
    </row>
    <row r="8" spans="1:13" x14ac:dyDescent="0.2">
      <c r="A8" s="86" t="s">
        <v>153</v>
      </c>
      <c r="B8" s="85">
        <f>ROUND(135977.296,-1)</f>
        <v>135980</v>
      </c>
      <c r="C8" s="85">
        <v>140270</v>
      </c>
      <c r="D8" s="85">
        <v>160360</v>
      </c>
      <c r="E8" s="85">
        <v>168420</v>
      </c>
      <c r="F8" s="85">
        <v>209430</v>
      </c>
      <c r="G8" s="85">
        <v>233750</v>
      </c>
      <c r="H8" s="85">
        <v>234540</v>
      </c>
      <c r="I8" s="85">
        <v>268800</v>
      </c>
      <c r="J8" s="85">
        <v>221490</v>
      </c>
      <c r="K8" s="85">
        <v>232100</v>
      </c>
    </row>
    <row r="9" spans="1:13" x14ac:dyDescent="0.2">
      <c r="A9" s="86" t="s">
        <v>152</v>
      </c>
      <c r="B9" s="85">
        <f>ROUND(79820.216,-1)</f>
        <v>79820</v>
      </c>
      <c r="C9" s="85">
        <v>131140</v>
      </c>
      <c r="D9" s="85">
        <v>141190</v>
      </c>
      <c r="E9" s="85">
        <v>141160</v>
      </c>
      <c r="F9" s="85">
        <v>179830</v>
      </c>
      <c r="G9" s="85">
        <v>205320</v>
      </c>
      <c r="H9" s="85">
        <v>201130</v>
      </c>
      <c r="I9" s="85">
        <v>239380</v>
      </c>
      <c r="J9" s="85">
        <v>231770</v>
      </c>
      <c r="K9" s="85">
        <v>195000</v>
      </c>
    </row>
    <row r="10" spans="1:13" ht="12.75" customHeight="1" x14ac:dyDescent="0.2">
      <c r="A10" s="86" t="s">
        <v>151</v>
      </c>
      <c r="B10" s="85"/>
      <c r="C10" s="85"/>
      <c r="D10" s="85"/>
      <c r="E10" s="85"/>
      <c r="F10" s="85"/>
      <c r="G10" s="85"/>
      <c r="H10" s="85"/>
      <c r="I10" s="85"/>
      <c r="J10" s="85"/>
      <c r="K10" s="85"/>
    </row>
    <row r="11" spans="1:13" x14ac:dyDescent="0.2">
      <c r="A11" s="86" t="s">
        <v>150</v>
      </c>
      <c r="B11" s="85">
        <f>ROUND(157046.918,-1)</f>
        <v>157050</v>
      </c>
      <c r="C11" s="85">
        <v>240810</v>
      </c>
      <c r="D11" s="85">
        <v>246330</v>
      </c>
      <c r="E11" s="85">
        <v>239230</v>
      </c>
      <c r="F11" s="85">
        <v>311210</v>
      </c>
      <c r="G11" s="85">
        <v>368090</v>
      </c>
      <c r="H11" s="85">
        <v>349350</v>
      </c>
      <c r="I11" s="85">
        <v>327970</v>
      </c>
      <c r="J11" s="85">
        <v>347340</v>
      </c>
      <c r="K11" s="85">
        <v>319800</v>
      </c>
    </row>
    <row r="12" spans="1:13" x14ac:dyDescent="0.2">
      <c r="A12" s="86" t="s">
        <v>149</v>
      </c>
      <c r="B12" s="85">
        <f>ROUND(75490.548,-1)</f>
        <v>75490</v>
      </c>
      <c r="C12" s="85">
        <v>74910</v>
      </c>
      <c r="D12" s="85">
        <v>104150</v>
      </c>
      <c r="E12" s="85">
        <v>116540</v>
      </c>
      <c r="F12" s="85">
        <v>125230</v>
      </c>
      <c r="G12" s="85">
        <v>121700</v>
      </c>
      <c r="H12" s="85">
        <v>142550</v>
      </c>
      <c r="I12" s="85">
        <v>180870</v>
      </c>
      <c r="J12" s="85">
        <v>132840</v>
      </c>
      <c r="K12" s="85">
        <v>119300</v>
      </c>
      <c r="M12" s="88"/>
    </row>
    <row r="13" spans="1:13" x14ac:dyDescent="0.2">
      <c r="A13" s="86" t="s">
        <v>148</v>
      </c>
      <c r="B13" s="85"/>
      <c r="C13" s="85"/>
      <c r="D13" s="85"/>
      <c r="E13" s="85"/>
      <c r="F13" s="85"/>
      <c r="G13" s="85"/>
      <c r="H13" s="85"/>
      <c r="I13" s="85"/>
      <c r="J13" s="85"/>
      <c r="K13" s="85"/>
    </row>
    <row r="14" spans="1:13" x14ac:dyDescent="0.2">
      <c r="A14" s="86" t="s">
        <v>147</v>
      </c>
      <c r="B14" s="85">
        <f>ROUND(137338.355,-1)</f>
        <v>137340</v>
      </c>
      <c r="C14" s="85">
        <v>173890</v>
      </c>
      <c r="D14" s="85">
        <v>176940</v>
      </c>
      <c r="E14" s="85">
        <v>177740</v>
      </c>
      <c r="F14" s="85">
        <v>225010</v>
      </c>
      <c r="G14" s="85">
        <v>283390</v>
      </c>
      <c r="H14" s="85">
        <v>259490</v>
      </c>
      <c r="I14" s="85">
        <v>278680</v>
      </c>
      <c r="J14" s="85">
        <v>272640</v>
      </c>
      <c r="K14" s="85">
        <v>255000</v>
      </c>
    </row>
    <row r="15" spans="1:13" x14ac:dyDescent="0.2">
      <c r="A15" s="86" t="s">
        <v>146</v>
      </c>
      <c r="B15" s="85">
        <f>ROUND(20158.677,-1)</f>
        <v>20160</v>
      </c>
      <c r="C15" s="85">
        <v>41280</v>
      </c>
      <c r="D15" s="85">
        <v>45220</v>
      </c>
      <c r="E15" s="85">
        <v>37950</v>
      </c>
      <c r="F15" s="85">
        <v>40370</v>
      </c>
      <c r="G15" s="85">
        <v>64150</v>
      </c>
      <c r="H15" s="85">
        <v>64740</v>
      </c>
      <c r="I15" s="85">
        <v>98580</v>
      </c>
      <c r="J15" s="85">
        <v>101650</v>
      </c>
      <c r="K15" s="85">
        <v>56700</v>
      </c>
      <c r="M15" s="87"/>
    </row>
    <row r="16" spans="1:13" x14ac:dyDescent="0.2">
      <c r="A16" s="86" t="s">
        <v>145</v>
      </c>
      <c r="B16" s="85"/>
      <c r="C16" s="85"/>
      <c r="D16" s="85"/>
      <c r="E16" s="85"/>
      <c r="F16" s="85"/>
      <c r="G16" s="85"/>
      <c r="H16" s="85"/>
      <c r="I16" s="85"/>
      <c r="J16" s="85"/>
      <c r="K16" s="85"/>
    </row>
    <row r="17" spans="1:14" x14ac:dyDescent="0.2">
      <c r="A17" s="86" t="s">
        <v>144</v>
      </c>
      <c r="B17" s="85">
        <f>ROUND(65159.36,-1)</f>
        <v>65160</v>
      </c>
      <c r="C17" s="85">
        <v>72300</v>
      </c>
      <c r="D17" s="85">
        <v>63220</v>
      </c>
      <c r="E17" s="85">
        <v>87130</v>
      </c>
      <c r="F17" s="85">
        <v>77770</v>
      </c>
      <c r="G17" s="85">
        <v>96390</v>
      </c>
      <c r="H17" s="85">
        <v>67180</v>
      </c>
      <c r="I17" s="85">
        <v>114300</v>
      </c>
      <c r="J17" s="85">
        <v>74270</v>
      </c>
      <c r="K17" s="85">
        <v>86650</v>
      </c>
    </row>
    <row r="18" spans="1:14" x14ac:dyDescent="0.2">
      <c r="A18" s="86" t="s">
        <v>143</v>
      </c>
      <c r="B18" s="85">
        <f>ROUND(149319.961,-1)</f>
        <v>149320</v>
      </c>
      <c r="C18" s="85">
        <v>144610</v>
      </c>
      <c r="D18" s="85">
        <v>176600</v>
      </c>
      <c r="E18" s="85">
        <v>161970</v>
      </c>
      <c r="F18" s="85">
        <v>209140</v>
      </c>
      <c r="G18" s="85">
        <v>215550</v>
      </c>
      <c r="H18" s="85">
        <v>216790</v>
      </c>
      <c r="I18" s="85">
        <v>210190</v>
      </c>
      <c r="J18" s="85">
        <v>179130</v>
      </c>
      <c r="K18" s="85">
        <v>147250</v>
      </c>
    </row>
    <row r="19" spans="1:14" x14ac:dyDescent="0.2">
      <c r="A19" s="84" t="s">
        <v>142</v>
      </c>
      <c r="B19" s="83">
        <f>ROUND(317984.107,-1)</f>
        <v>317980</v>
      </c>
      <c r="C19" s="83">
        <v>441210</v>
      </c>
      <c r="D19" s="83">
        <v>319920</v>
      </c>
      <c r="E19" s="83">
        <v>307830</v>
      </c>
      <c r="F19" s="83">
        <v>345520</v>
      </c>
      <c r="G19" s="83">
        <v>521690</v>
      </c>
      <c r="H19" s="83">
        <v>442700</v>
      </c>
      <c r="I19" s="83">
        <v>574590</v>
      </c>
      <c r="J19" s="83">
        <v>450040</v>
      </c>
      <c r="K19" s="83">
        <v>387000</v>
      </c>
      <c r="M19" s="82"/>
      <c r="N19" s="82"/>
    </row>
    <row r="20" spans="1:14" ht="12.75" customHeight="1" x14ac:dyDescent="0.2">
      <c r="A20" s="180" t="s">
        <v>141</v>
      </c>
      <c r="B20" s="180"/>
      <c r="C20" s="180"/>
      <c r="D20" s="180"/>
      <c r="E20" s="180"/>
      <c r="F20" s="180"/>
      <c r="G20" s="180"/>
      <c r="H20" s="180"/>
      <c r="I20" s="180"/>
      <c r="J20" s="180"/>
      <c r="K20" s="180"/>
    </row>
    <row r="21" spans="1:14" ht="64.5" customHeight="1" x14ac:dyDescent="0.2">
      <c r="A21" s="191" t="s">
        <v>140</v>
      </c>
      <c r="B21" s="191"/>
      <c r="C21" s="191"/>
      <c r="D21" s="191"/>
      <c r="E21" s="191"/>
      <c r="F21" s="191"/>
      <c r="G21" s="191"/>
      <c r="H21" s="191"/>
      <c r="I21" s="191"/>
      <c r="J21" s="191"/>
      <c r="K21" s="191"/>
    </row>
    <row r="22" spans="1:14" ht="12.75" customHeight="1" x14ac:dyDescent="0.2">
      <c r="A22" s="191" t="s">
        <v>0</v>
      </c>
      <c r="B22" s="191"/>
      <c r="C22" s="191"/>
      <c r="D22" s="191"/>
      <c r="E22" s="191"/>
      <c r="F22" s="191"/>
      <c r="G22" s="191"/>
      <c r="H22" s="191"/>
      <c r="I22" s="191"/>
      <c r="J22" s="191"/>
      <c r="K22" s="191"/>
    </row>
    <row r="23" spans="1:14" x14ac:dyDescent="0.2">
      <c r="A23" s="191" t="s">
        <v>139</v>
      </c>
      <c r="B23" s="191"/>
      <c r="C23" s="191"/>
      <c r="D23" s="191"/>
      <c r="E23" s="191"/>
      <c r="F23" s="191"/>
      <c r="G23" s="191"/>
      <c r="H23" s="191"/>
      <c r="I23" s="191"/>
      <c r="J23" s="191"/>
      <c r="K23" s="191"/>
    </row>
    <row r="25" spans="1:14" x14ac:dyDescent="0.2">
      <c r="B25" s="81"/>
      <c r="C25" s="81"/>
      <c r="D25" s="81"/>
      <c r="E25" s="81"/>
      <c r="F25" s="81"/>
      <c r="G25" s="81"/>
      <c r="H25" s="81"/>
      <c r="I25" s="81"/>
      <c r="J25" s="81"/>
      <c r="K25" s="81"/>
    </row>
    <row r="26" spans="1:14" x14ac:dyDescent="0.2">
      <c r="B26" s="79"/>
      <c r="C26" s="80"/>
      <c r="D26" s="80"/>
      <c r="E26" s="80"/>
      <c r="F26" s="80"/>
      <c r="G26" s="80"/>
      <c r="H26" s="80"/>
      <c r="I26" s="80"/>
      <c r="J26" s="80"/>
      <c r="K26" s="80"/>
    </row>
    <row r="27" spans="1:14" x14ac:dyDescent="0.2">
      <c r="B27" s="79"/>
      <c r="C27" s="61"/>
      <c r="D27" s="61"/>
      <c r="E27" s="61"/>
      <c r="F27" s="61"/>
      <c r="G27" s="61"/>
      <c r="H27" s="61"/>
      <c r="I27" s="61"/>
      <c r="J27" s="61"/>
      <c r="K27" s="61"/>
    </row>
    <row r="28" spans="1:14" x14ac:dyDescent="0.2">
      <c r="B28" s="61"/>
      <c r="C28" s="61"/>
      <c r="D28" s="61"/>
      <c r="E28" s="61"/>
      <c r="F28" s="61"/>
      <c r="G28" s="61"/>
      <c r="H28" s="61"/>
      <c r="I28" s="61"/>
      <c r="J28" s="47"/>
      <c r="K28" s="47"/>
    </row>
    <row r="29" spans="1:14" x14ac:dyDescent="0.2">
      <c r="B29" s="61"/>
      <c r="C29" s="61"/>
      <c r="D29" s="61"/>
      <c r="E29" s="61"/>
      <c r="F29" s="61"/>
      <c r="G29" s="61"/>
      <c r="H29" s="61"/>
      <c r="I29" s="61"/>
      <c r="J29" s="61"/>
      <c r="K29" s="61"/>
    </row>
    <row r="30" spans="1:14" x14ac:dyDescent="0.2">
      <c r="B30" s="61"/>
      <c r="C30" s="61"/>
      <c r="D30" s="61"/>
      <c r="E30" s="61"/>
      <c r="F30" s="61"/>
      <c r="G30" s="61"/>
      <c r="H30" s="61"/>
      <c r="I30" s="61"/>
      <c r="J30" s="47"/>
      <c r="K30" s="47"/>
    </row>
    <row r="31" spans="1:14" x14ac:dyDescent="0.2">
      <c r="B31" s="78"/>
    </row>
    <row r="32" spans="1:14" x14ac:dyDescent="0.2">
      <c r="B32" s="61"/>
      <c r="C32" s="61"/>
      <c r="D32" s="61"/>
      <c r="E32" s="61"/>
      <c r="F32" s="61"/>
      <c r="G32" s="61"/>
      <c r="H32" s="61"/>
      <c r="I32" s="61"/>
      <c r="J32" s="61"/>
      <c r="K32" s="61"/>
    </row>
    <row r="33" spans="2:11" x14ac:dyDescent="0.2">
      <c r="B33" s="61"/>
      <c r="C33" s="61"/>
      <c r="D33" s="61"/>
      <c r="E33" s="61"/>
      <c r="F33" s="61"/>
      <c r="G33" s="61"/>
      <c r="H33" s="61"/>
      <c r="I33" s="61"/>
      <c r="J33" s="61"/>
      <c r="K33" s="61"/>
    </row>
    <row r="35" spans="2:11" x14ac:dyDescent="0.2">
      <c r="B35" s="61"/>
      <c r="C35" s="61"/>
      <c r="D35" s="61"/>
      <c r="E35" s="61"/>
      <c r="F35" s="61"/>
      <c r="G35" s="61"/>
      <c r="H35" s="61"/>
      <c r="I35" s="61"/>
      <c r="J35" s="61"/>
      <c r="K35" s="61"/>
    </row>
    <row r="36" spans="2:11" x14ac:dyDescent="0.2">
      <c r="B36" s="61"/>
      <c r="C36" s="61"/>
      <c r="D36" s="61"/>
      <c r="E36" s="61"/>
      <c r="F36" s="61"/>
      <c r="G36" s="61"/>
      <c r="H36" s="61"/>
      <c r="I36" s="61"/>
      <c r="J36" s="61"/>
      <c r="K36" s="61"/>
    </row>
    <row r="38" spans="2:11" x14ac:dyDescent="0.2">
      <c r="B38" s="61"/>
      <c r="C38" s="61"/>
      <c r="D38" s="61"/>
      <c r="E38" s="61"/>
      <c r="F38" s="61"/>
      <c r="G38" s="61"/>
      <c r="H38" s="61"/>
      <c r="I38" s="47"/>
      <c r="J38" s="47"/>
      <c r="K38" s="47"/>
    </row>
    <row r="39" spans="2:11" x14ac:dyDescent="0.2">
      <c r="B39" s="61"/>
      <c r="C39" s="61"/>
      <c r="D39" s="61"/>
      <c r="E39" s="61"/>
      <c r="F39" s="61"/>
      <c r="G39" s="61"/>
      <c r="H39" s="61"/>
      <c r="I39" s="47"/>
      <c r="J39" s="47"/>
      <c r="K39" s="47"/>
    </row>
    <row r="40" spans="2:11" x14ac:dyDescent="0.2">
      <c r="B40" s="61"/>
      <c r="C40" s="61"/>
      <c r="D40" s="61"/>
      <c r="E40" s="61"/>
      <c r="F40" s="61"/>
      <c r="G40" s="61"/>
      <c r="H40" s="61"/>
      <c r="I40" s="47"/>
      <c r="J40" s="47"/>
      <c r="K40" s="47"/>
    </row>
  </sheetData>
  <pageMargins left="0.7" right="0.7" top="0.75" bottom="0.75" header="0.3" footer="0.3"/>
  <pageSetup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36" sqref="A36"/>
    </sheetView>
  </sheetViews>
  <sheetFormatPr defaultColWidth="9" defaultRowHeight="12.75" x14ac:dyDescent="0.2"/>
  <cols>
    <col min="1" max="1" width="45.33203125" style="30" customWidth="1"/>
    <col min="2" max="4" width="18.1640625" style="30" customWidth="1"/>
    <col min="5" max="5" width="11" style="30" customWidth="1"/>
    <col min="6" max="8" width="18.1640625" style="30" customWidth="1"/>
    <col min="9" max="9" width="11" style="30" customWidth="1"/>
    <col min="10" max="16384" width="9" style="30"/>
  </cols>
  <sheetData>
    <row r="1" spans="1:9" ht="12.75" customHeight="1" x14ac:dyDescent="0.2">
      <c r="A1" s="195" t="s">
        <v>169</v>
      </c>
      <c r="B1" s="195"/>
      <c r="C1" s="195"/>
      <c r="D1" s="195"/>
      <c r="E1" s="195"/>
      <c r="F1" s="195"/>
      <c r="G1" s="195"/>
      <c r="H1" s="195"/>
      <c r="I1" s="195"/>
    </row>
    <row r="2" spans="1:9" x14ac:dyDescent="0.2">
      <c r="A2" s="50"/>
      <c r="B2" s="206">
        <v>2007</v>
      </c>
      <c r="C2" s="205"/>
      <c r="D2" s="205"/>
      <c r="E2" s="205"/>
      <c r="F2" s="206">
        <v>2013</v>
      </c>
      <c r="G2" s="205"/>
      <c r="H2" s="205"/>
      <c r="I2" s="205"/>
    </row>
    <row r="3" spans="1:9" ht="12.75" customHeight="1" x14ac:dyDescent="0.2">
      <c r="A3" s="50"/>
      <c r="B3" s="205" t="s">
        <v>158</v>
      </c>
      <c r="C3" s="205"/>
      <c r="D3" s="205"/>
      <c r="F3" s="205" t="s">
        <v>158</v>
      </c>
      <c r="G3" s="205"/>
      <c r="H3" s="205"/>
    </row>
    <row r="4" spans="1:9" ht="26.25" customHeight="1" x14ac:dyDescent="0.2">
      <c r="A4" s="86" t="s">
        <v>18</v>
      </c>
      <c r="B4" s="104" t="s">
        <v>167</v>
      </c>
      <c r="C4" s="104" t="s">
        <v>166</v>
      </c>
      <c r="D4" s="104" t="s">
        <v>165</v>
      </c>
      <c r="E4" s="104" t="s">
        <v>168</v>
      </c>
      <c r="F4" s="104" t="s">
        <v>167</v>
      </c>
      <c r="G4" s="104" t="s">
        <v>166</v>
      </c>
      <c r="H4" s="104" t="s">
        <v>165</v>
      </c>
      <c r="I4" s="104" t="s">
        <v>168</v>
      </c>
    </row>
    <row r="5" spans="1:9" x14ac:dyDescent="0.2">
      <c r="A5" s="91" t="s">
        <v>157</v>
      </c>
      <c r="B5" s="90"/>
      <c r="C5" s="90"/>
      <c r="D5" s="90"/>
      <c r="E5" s="103"/>
      <c r="F5" s="90"/>
      <c r="G5" s="90"/>
      <c r="H5" s="90"/>
      <c r="I5" s="24"/>
    </row>
    <row r="6" spans="1:9" x14ac:dyDescent="0.2">
      <c r="A6" s="86" t="s">
        <v>156</v>
      </c>
      <c r="B6" s="102">
        <v>24000</v>
      </c>
      <c r="C6" s="102">
        <v>71000</v>
      </c>
      <c r="D6" s="102">
        <v>199000</v>
      </c>
      <c r="E6" s="97">
        <v>65</v>
      </c>
      <c r="F6" s="102">
        <v>20000</v>
      </c>
      <c r="G6" s="102">
        <v>87000</v>
      </c>
      <c r="H6" s="102">
        <v>240000</v>
      </c>
      <c r="I6" s="97">
        <v>56.499999999999993</v>
      </c>
    </row>
    <row r="7" spans="1:9" x14ac:dyDescent="0.2">
      <c r="A7" s="86" t="s">
        <v>155</v>
      </c>
      <c r="B7" s="98">
        <v>33000</v>
      </c>
      <c r="C7" s="98">
        <v>112000</v>
      </c>
      <c r="D7" s="98">
        <v>301000</v>
      </c>
      <c r="E7" s="97">
        <v>61</v>
      </c>
      <c r="F7" s="98">
        <v>26000</v>
      </c>
      <c r="G7" s="98">
        <v>104000</v>
      </c>
      <c r="H7" s="98">
        <v>300000</v>
      </c>
      <c r="I7" s="97">
        <v>59.3</v>
      </c>
    </row>
    <row r="8" spans="1:9" x14ac:dyDescent="0.2">
      <c r="A8" s="86" t="s">
        <v>154</v>
      </c>
      <c r="B8" s="98">
        <v>18000</v>
      </c>
      <c r="C8" s="98">
        <v>68000</v>
      </c>
      <c r="D8" s="98">
        <v>202000</v>
      </c>
      <c r="E8" s="97">
        <v>40.799999999999997</v>
      </c>
      <c r="F8" s="98">
        <v>40000</v>
      </c>
      <c r="G8" s="98">
        <v>118000</v>
      </c>
      <c r="H8" s="98">
        <v>295000</v>
      </c>
      <c r="I8" s="97">
        <v>39.4</v>
      </c>
    </row>
    <row r="9" spans="1:9" x14ac:dyDescent="0.2">
      <c r="A9" s="86" t="s">
        <v>153</v>
      </c>
      <c r="B9" s="98">
        <v>23000</v>
      </c>
      <c r="C9" s="98">
        <v>87000</v>
      </c>
      <c r="D9" s="98">
        <v>231000</v>
      </c>
      <c r="E9" s="97">
        <v>51.7</v>
      </c>
      <c r="F9" s="98">
        <v>50000</v>
      </c>
      <c r="G9" s="98">
        <v>149000</v>
      </c>
      <c r="H9" s="98">
        <v>400000</v>
      </c>
      <c r="I9" s="97">
        <v>48</v>
      </c>
    </row>
    <row r="10" spans="1:9" x14ac:dyDescent="0.2">
      <c r="A10" s="86" t="s">
        <v>152</v>
      </c>
      <c r="B10" s="98">
        <v>15000</v>
      </c>
      <c r="C10" s="98">
        <v>39000</v>
      </c>
      <c r="D10" s="98">
        <v>124000</v>
      </c>
      <c r="E10" s="97">
        <v>30</v>
      </c>
      <c r="F10" s="98">
        <v>33000</v>
      </c>
      <c r="G10" s="98">
        <v>69000</v>
      </c>
      <c r="H10" s="98">
        <v>174000</v>
      </c>
      <c r="I10" s="97">
        <v>28.999999999999996</v>
      </c>
    </row>
    <row r="11" spans="1:9" ht="12.95" customHeight="1" x14ac:dyDescent="0.2">
      <c r="A11" s="86" t="s">
        <v>151</v>
      </c>
      <c r="B11" s="101"/>
      <c r="C11" s="100"/>
      <c r="D11" s="100"/>
      <c r="E11" s="99"/>
      <c r="F11" s="101"/>
      <c r="G11" s="100"/>
      <c r="H11" s="100"/>
      <c r="I11" s="99"/>
    </row>
    <row r="12" spans="1:9" x14ac:dyDescent="0.2">
      <c r="A12" s="86" t="s">
        <v>150</v>
      </c>
      <c r="B12" s="98">
        <v>21000</v>
      </c>
      <c r="C12" s="98">
        <v>83000</v>
      </c>
      <c r="D12" s="98">
        <v>224000</v>
      </c>
      <c r="E12" s="97">
        <v>53.5</v>
      </c>
      <c r="F12" s="98">
        <v>60000</v>
      </c>
      <c r="G12" s="98">
        <v>160000</v>
      </c>
      <c r="H12" s="98">
        <v>440000</v>
      </c>
      <c r="I12" s="97">
        <v>51</v>
      </c>
    </row>
    <row r="13" spans="1:9" x14ac:dyDescent="0.2">
      <c r="A13" s="86" t="s">
        <v>149</v>
      </c>
      <c r="B13" s="98">
        <v>16000</v>
      </c>
      <c r="C13" s="98">
        <v>39000</v>
      </c>
      <c r="D13" s="98">
        <v>139000</v>
      </c>
      <c r="E13" s="97">
        <v>28.9</v>
      </c>
      <c r="F13" s="98">
        <v>20000</v>
      </c>
      <c r="G13" s="98">
        <v>68000</v>
      </c>
      <c r="H13" s="98">
        <v>165000</v>
      </c>
      <c r="I13" s="97">
        <v>28.7</v>
      </c>
    </row>
    <row r="14" spans="1:9" x14ac:dyDescent="0.2">
      <c r="A14" s="86" t="s">
        <v>148</v>
      </c>
      <c r="B14" s="101"/>
      <c r="C14" s="100"/>
      <c r="D14" s="100"/>
      <c r="E14" s="99"/>
      <c r="F14" s="101"/>
      <c r="G14" s="100"/>
      <c r="H14" s="100"/>
      <c r="I14" s="99"/>
    </row>
    <row r="15" spans="1:9" x14ac:dyDescent="0.2">
      <c r="A15" s="86" t="s">
        <v>147</v>
      </c>
      <c r="B15" s="98">
        <v>18000</v>
      </c>
      <c r="C15" s="98">
        <v>69000</v>
      </c>
      <c r="D15" s="98">
        <v>197000</v>
      </c>
      <c r="E15" s="97">
        <v>45.300000000000004</v>
      </c>
      <c r="F15" s="98">
        <v>45000</v>
      </c>
      <c r="G15" s="98">
        <v>124000</v>
      </c>
      <c r="H15" s="98">
        <v>330000</v>
      </c>
      <c r="I15" s="97">
        <v>44.9</v>
      </c>
    </row>
    <row r="16" spans="1:9" ht="12.75" customHeight="1" x14ac:dyDescent="0.2">
      <c r="A16" s="86" t="s">
        <v>164</v>
      </c>
      <c r="B16" s="98">
        <v>19000</v>
      </c>
      <c r="C16" s="98">
        <v>125000</v>
      </c>
      <c r="D16" s="98">
        <v>488000</v>
      </c>
      <c r="E16" s="97">
        <v>12.6</v>
      </c>
      <c r="F16" s="98">
        <v>23000</v>
      </c>
      <c r="G16" s="98">
        <v>110000</v>
      </c>
      <c r="H16" s="98">
        <v>300000</v>
      </c>
      <c r="I16" s="97">
        <v>15.8</v>
      </c>
    </row>
    <row r="17" spans="1:11" x14ac:dyDescent="0.2">
      <c r="A17" s="86" t="s">
        <v>145</v>
      </c>
      <c r="B17" s="101"/>
      <c r="C17" s="100"/>
      <c r="D17" s="100"/>
      <c r="E17" s="99"/>
      <c r="F17" s="101"/>
      <c r="G17" s="100"/>
      <c r="H17" s="100"/>
      <c r="I17" s="99"/>
    </row>
    <row r="18" spans="1:11" ht="12.75" customHeight="1" x14ac:dyDescent="0.2">
      <c r="A18" s="86" t="s">
        <v>163</v>
      </c>
      <c r="B18" s="98">
        <v>8000</v>
      </c>
      <c r="C18" s="98">
        <v>34000</v>
      </c>
      <c r="D18" s="98">
        <v>91000</v>
      </c>
      <c r="E18" s="97">
        <v>19.100000000000001</v>
      </c>
      <c r="F18" s="98">
        <v>5000</v>
      </c>
      <c r="G18" s="98">
        <v>22000</v>
      </c>
      <c r="H18" s="98">
        <v>50000</v>
      </c>
      <c r="I18" s="97">
        <v>9.1</v>
      </c>
    </row>
    <row r="19" spans="1:11" x14ac:dyDescent="0.2">
      <c r="A19" s="86" t="s">
        <v>143</v>
      </c>
      <c r="B19" s="98">
        <v>11000</v>
      </c>
      <c r="C19" s="98">
        <v>39000</v>
      </c>
      <c r="D19" s="98">
        <v>84000</v>
      </c>
      <c r="E19" s="97">
        <v>35.099999999999994</v>
      </c>
      <c r="F19" s="98">
        <v>24000</v>
      </c>
      <c r="G19" s="98">
        <v>62000</v>
      </c>
      <c r="H19" s="98">
        <v>135000</v>
      </c>
      <c r="I19" s="97">
        <v>31.4</v>
      </c>
    </row>
    <row r="20" spans="1:11" x14ac:dyDescent="0.2">
      <c r="A20" s="84" t="s">
        <v>142</v>
      </c>
      <c r="B20" s="96">
        <v>31000</v>
      </c>
      <c r="C20" s="96">
        <v>130000</v>
      </c>
      <c r="D20" s="96">
        <v>354000</v>
      </c>
      <c r="E20" s="95">
        <v>59.099999999999994</v>
      </c>
      <c r="F20" s="96">
        <v>60000</v>
      </c>
      <c r="G20" s="96">
        <v>170000</v>
      </c>
      <c r="H20" s="96">
        <v>491000</v>
      </c>
      <c r="I20" s="95">
        <v>55.500000000000007</v>
      </c>
    </row>
    <row r="21" spans="1:11" s="94" customFormat="1" ht="12.75" customHeight="1" x14ac:dyDescent="0.2">
      <c r="A21" s="207" t="s">
        <v>162</v>
      </c>
      <c r="B21" s="207"/>
      <c r="C21" s="207"/>
      <c r="D21" s="207"/>
      <c r="E21" s="207"/>
      <c r="F21" s="207"/>
      <c r="G21" s="207"/>
      <c r="H21" s="207"/>
      <c r="I21" s="207"/>
    </row>
    <row r="22" spans="1:11" s="94" customFormat="1" ht="25.5" customHeight="1" x14ac:dyDescent="0.2">
      <c r="A22" s="207" t="s">
        <v>161</v>
      </c>
      <c r="B22" s="207"/>
      <c r="C22" s="207"/>
      <c r="D22" s="207"/>
      <c r="E22" s="207"/>
      <c r="F22" s="207"/>
      <c r="G22" s="207"/>
      <c r="H22" s="207"/>
      <c r="I22" s="207"/>
    </row>
    <row r="23" spans="1:11" s="94" customFormat="1" ht="12.75" customHeight="1" x14ac:dyDescent="0.2">
      <c r="A23" s="207" t="s">
        <v>160</v>
      </c>
      <c r="B23" s="207"/>
      <c r="C23" s="207"/>
      <c r="D23" s="207"/>
      <c r="E23" s="207"/>
      <c r="F23" s="207"/>
      <c r="G23" s="207"/>
      <c r="H23" s="207"/>
      <c r="I23" s="207"/>
    </row>
    <row r="24" spans="1:11" s="15" customFormat="1" ht="64.5" customHeight="1" x14ac:dyDescent="0.2">
      <c r="A24" s="191" t="s">
        <v>140</v>
      </c>
      <c r="B24" s="191"/>
      <c r="C24" s="191"/>
      <c r="D24" s="191"/>
      <c r="E24" s="191"/>
      <c r="F24" s="191"/>
      <c r="G24" s="191"/>
      <c r="H24" s="191"/>
      <c r="I24" s="191"/>
      <c r="J24" s="30"/>
      <c r="K24" s="30"/>
    </row>
    <row r="25" spans="1:11" ht="12.75" customHeight="1" x14ac:dyDescent="0.2">
      <c r="A25" s="191" t="s">
        <v>0</v>
      </c>
      <c r="B25" s="191"/>
      <c r="C25" s="191"/>
      <c r="D25" s="191"/>
      <c r="E25" s="191"/>
      <c r="F25" s="191"/>
      <c r="G25" s="191"/>
      <c r="H25" s="191"/>
      <c r="I25" s="191"/>
    </row>
    <row r="26" spans="1:11" x14ac:dyDescent="0.2">
      <c r="A26" s="191" t="s">
        <v>139</v>
      </c>
      <c r="B26" s="191"/>
      <c r="C26" s="191"/>
      <c r="D26" s="191"/>
      <c r="E26" s="191"/>
      <c r="F26" s="191"/>
      <c r="G26" s="191"/>
      <c r="H26" s="191"/>
      <c r="I26" s="191"/>
    </row>
    <row r="27" spans="1:11" s="15" customFormat="1" x14ac:dyDescent="0.2"/>
  </sheetData>
  <pageMargins left="0.7" right="0.7" top="0.75" bottom="0.75" header="0.3" footer="0.3"/>
  <pageSetup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activeCell="J23" sqref="J23"/>
    </sheetView>
  </sheetViews>
  <sheetFormatPr defaultColWidth="12" defaultRowHeight="12.75" x14ac:dyDescent="0.2"/>
  <cols>
    <col min="1" max="1" width="9.33203125" style="30" customWidth="1"/>
    <col min="2" max="8" width="16.6640625" style="30" customWidth="1"/>
    <col min="9" max="9" width="12" style="30" customWidth="1"/>
    <col min="10" max="16384" width="12" style="30"/>
  </cols>
  <sheetData>
    <row r="1" spans="1:9" ht="12.75" customHeight="1" x14ac:dyDescent="0.2">
      <c r="A1" s="208" t="s">
        <v>180</v>
      </c>
      <c r="B1" s="208"/>
      <c r="C1" s="208"/>
      <c r="D1" s="208"/>
      <c r="E1" s="208"/>
      <c r="F1" s="208"/>
      <c r="G1" s="208"/>
      <c r="H1" s="208"/>
      <c r="I1" s="107"/>
    </row>
    <row r="2" spans="1:9" x14ac:dyDescent="0.2">
      <c r="A2" s="50"/>
      <c r="B2" s="246" t="s">
        <v>179</v>
      </c>
      <c r="C2" s="246"/>
      <c r="D2" s="246"/>
      <c r="E2" s="246" t="s">
        <v>178</v>
      </c>
      <c r="F2" s="246"/>
      <c r="G2" s="246" t="s">
        <v>177</v>
      </c>
      <c r="H2" s="246"/>
      <c r="I2" s="106"/>
    </row>
    <row r="3" spans="1:9" ht="41.25" customHeight="1" x14ac:dyDescent="0.2">
      <c r="A3" s="245" t="s">
        <v>8</v>
      </c>
      <c r="B3" s="105" t="s">
        <v>176</v>
      </c>
      <c r="C3" s="105" t="s">
        <v>175</v>
      </c>
      <c r="D3" s="105" t="s">
        <v>174</v>
      </c>
      <c r="E3" s="105" t="s">
        <v>175</v>
      </c>
      <c r="F3" s="105" t="s">
        <v>174</v>
      </c>
      <c r="G3" s="105" t="s">
        <v>175</v>
      </c>
      <c r="H3" s="105" t="s">
        <v>174</v>
      </c>
      <c r="I3" s="244"/>
    </row>
    <row r="4" spans="1:9" x14ac:dyDescent="0.2">
      <c r="A4" s="243">
        <v>1975</v>
      </c>
      <c r="B4" s="85" t="s">
        <v>1</v>
      </c>
      <c r="C4" s="89">
        <v>74612</v>
      </c>
      <c r="D4" s="89">
        <v>315782</v>
      </c>
      <c r="E4" s="89">
        <v>74612</v>
      </c>
      <c r="F4" s="89">
        <v>169719</v>
      </c>
      <c r="G4" s="85" t="s">
        <v>1</v>
      </c>
      <c r="H4" s="89">
        <v>146063</v>
      </c>
      <c r="I4" s="240"/>
    </row>
    <row r="5" spans="1:9" x14ac:dyDescent="0.2">
      <c r="A5" s="243">
        <v>1976</v>
      </c>
      <c r="B5" s="85" t="s">
        <v>1</v>
      </c>
      <c r="C5" s="242">
        <v>84341</v>
      </c>
      <c r="D5" s="242">
        <v>356824</v>
      </c>
      <c r="E5" s="242">
        <v>84341</v>
      </c>
      <c r="F5" s="242">
        <v>190962</v>
      </c>
      <c r="G5" s="85" t="s">
        <v>1</v>
      </c>
      <c r="H5" s="242">
        <v>165862</v>
      </c>
      <c r="I5" s="240"/>
    </row>
    <row r="6" spans="1:9" x14ac:dyDescent="0.2">
      <c r="A6" s="243">
        <v>1977</v>
      </c>
      <c r="B6" s="85" t="s">
        <v>1</v>
      </c>
      <c r="C6" s="242">
        <v>92766</v>
      </c>
      <c r="D6" s="242">
        <v>388647</v>
      </c>
      <c r="E6" s="242">
        <v>92766</v>
      </c>
      <c r="F6" s="242">
        <v>204503</v>
      </c>
      <c r="G6" s="85" t="s">
        <v>1</v>
      </c>
      <c r="H6" s="242">
        <v>184144</v>
      </c>
      <c r="I6" s="240"/>
    </row>
    <row r="7" spans="1:9" x14ac:dyDescent="0.2">
      <c r="A7" s="243">
        <v>1978</v>
      </c>
      <c r="B7" s="85" t="s">
        <v>1</v>
      </c>
      <c r="C7" s="242">
        <v>110620</v>
      </c>
      <c r="D7" s="242">
        <v>452980</v>
      </c>
      <c r="E7" s="242">
        <v>110620</v>
      </c>
      <c r="F7" s="242">
        <v>240687</v>
      </c>
      <c r="G7" s="85" t="s">
        <v>1</v>
      </c>
      <c r="H7" s="242">
        <v>212293</v>
      </c>
      <c r="I7" s="240"/>
    </row>
    <row r="8" spans="1:9" x14ac:dyDescent="0.2">
      <c r="A8" s="243">
        <v>1979</v>
      </c>
      <c r="B8" s="85" t="s">
        <v>1</v>
      </c>
      <c r="C8" s="242">
        <v>133307</v>
      </c>
      <c r="D8" s="242">
        <v>515723</v>
      </c>
      <c r="E8" s="242">
        <v>133307</v>
      </c>
      <c r="F8" s="242">
        <v>279781</v>
      </c>
      <c r="G8" s="85" t="s">
        <v>1</v>
      </c>
      <c r="H8" s="242">
        <v>235942</v>
      </c>
      <c r="I8" s="240"/>
    </row>
    <row r="9" spans="1:9" x14ac:dyDescent="0.2">
      <c r="A9" s="243">
        <v>1980</v>
      </c>
      <c r="B9" s="85" t="s">
        <v>1</v>
      </c>
      <c r="C9" s="242">
        <v>163363</v>
      </c>
      <c r="D9" s="242">
        <v>622636</v>
      </c>
      <c r="E9" s="242">
        <v>158812</v>
      </c>
      <c r="F9" s="242">
        <v>349622</v>
      </c>
      <c r="G9" s="89">
        <v>4551</v>
      </c>
      <c r="H9" s="242">
        <v>273014</v>
      </c>
      <c r="I9" s="240"/>
    </row>
    <row r="10" spans="1:9" x14ac:dyDescent="0.2">
      <c r="A10" s="243">
        <v>1981</v>
      </c>
      <c r="B10" s="89">
        <v>38000</v>
      </c>
      <c r="C10" s="242">
        <v>174363</v>
      </c>
      <c r="D10" s="242">
        <v>673378</v>
      </c>
      <c r="E10" s="242">
        <v>169597</v>
      </c>
      <c r="F10" s="242">
        <v>364853</v>
      </c>
      <c r="G10" s="242">
        <v>4766</v>
      </c>
      <c r="H10" s="242">
        <v>308525</v>
      </c>
      <c r="I10" s="240"/>
    </row>
    <row r="11" spans="1:9" x14ac:dyDescent="0.2">
      <c r="A11" s="243">
        <v>1982</v>
      </c>
      <c r="B11" s="242">
        <v>68000</v>
      </c>
      <c r="C11" s="242">
        <v>208297</v>
      </c>
      <c r="D11" s="242">
        <v>818105</v>
      </c>
      <c r="E11" s="242">
        <v>202201</v>
      </c>
      <c r="F11" s="242">
        <v>460731</v>
      </c>
      <c r="G11" s="242">
        <v>6096</v>
      </c>
      <c r="H11" s="242">
        <v>357374</v>
      </c>
      <c r="I11" s="240"/>
    </row>
    <row r="12" spans="1:9" x14ac:dyDescent="0.2">
      <c r="A12" s="243">
        <v>1983</v>
      </c>
      <c r="B12" s="242">
        <v>107000</v>
      </c>
      <c r="C12" s="242">
        <v>254655</v>
      </c>
      <c r="D12" s="242">
        <v>974341</v>
      </c>
      <c r="E12" s="242">
        <v>246783</v>
      </c>
      <c r="F12" s="242">
        <v>560398</v>
      </c>
      <c r="G12" s="242">
        <v>7872</v>
      </c>
      <c r="H12" s="242">
        <v>413943</v>
      </c>
      <c r="I12" s="240"/>
    </row>
    <row r="13" spans="1:9" x14ac:dyDescent="0.2">
      <c r="A13" s="243">
        <v>1984</v>
      </c>
      <c r="B13" s="242">
        <v>159000</v>
      </c>
      <c r="C13" s="242">
        <v>287475</v>
      </c>
      <c r="D13" s="242">
        <v>1067492</v>
      </c>
      <c r="E13" s="242">
        <v>278883</v>
      </c>
      <c r="F13" s="242">
        <v>588721</v>
      </c>
      <c r="G13" s="242">
        <v>8592</v>
      </c>
      <c r="H13" s="242">
        <v>478771</v>
      </c>
      <c r="I13" s="240"/>
    </row>
    <row r="14" spans="1:9" x14ac:dyDescent="0.2">
      <c r="A14" s="243">
        <v>1985</v>
      </c>
      <c r="B14" s="242">
        <v>241000</v>
      </c>
      <c r="C14" s="242">
        <v>431714</v>
      </c>
      <c r="D14" s="242">
        <v>1368996</v>
      </c>
      <c r="E14" s="242">
        <v>420382</v>
      </c>
      <c r="F14" s="242">
        <v>795064</v>
      </c>
      <c r="G14" s="242">
        <v>11332</v>
      </c>
      <c r="H14" s="242">
        <v>573932</v>
      </c>
      <c r="I14" s="240"/>
    </row>
    <row r="15" spans="1:9" x14ac:dyDescent="0.2">
      <c r="A15" s="243">
        <v>1986</v>
      </c>
      <c r="B15" s="242">
        <v>329000</v>
      </c>
      <c r="C15" s="242">
        <v>469697</v>
      </c>
      <c r="D15" s="242">
        <v>1494230</v>
      </c>
      <c r="E15" s="242">
        <v>455466</v>
      </c>
      <c r="F15" s="242">
        <v>816033</v>
      </c>
      <c r="G15" s="242">
        <v>14231</v>
      </c>
      <c r="H15" s="242">
        <v>678197</v>
      </c>
      <c r="I15" s="240"/>
    </row>
    <row r="16" spans="1:9" x14ac:dyDescent="0.2">
      <c r="A16" s="243">
        <v>1987</v>
      </c>
      <c r="B16" s="242">
        <v>404000</v>
      </c>
      <c r="C16" s="242">
        <v>551750</v>
      </c>
      <c r="D16" s="242">
        <v>1567113</v>
      </c>
      <c r="E16" s="242">
        <v>535617</v>
      </c>
      <c r="F16" s="242">
        <v>803294</v>
      </c>
      <c r="G16" s="242">
        <v>16133</v>
      </c>
      <c r="H16" s="242">
        <v>763819</v>
      </c>
      <c r="I16" s="240"/>
    </row>
    <row r="17" spans="1:9" x14ac:dyDescent="0.2">
      <c r="A17" s="243">
        <v>1988</v>
      </c>
      <c r="B17" s="242">
        <v>468000</v>
      </c>
      <c r="C17" s="242">
        <v>597132</v>
      </c>
      <c r="D17" s="242">
        <v>1674304</v>
      </c>
      <c r="E17" s="242">
        <v>577118</v>
      </c>
      <c r="F17" s="242">
        <v>812800</v>
      </c>
      <c r="G17" s="242">
        <v>20014</v>
      </c>
      <c r="H17" s="242">
        <v>861504</v>
      </c>
      <c r="I17" s="240"/>
    </row>
    <row r="18" spans="1:9" x14ac:dyDescent="0.2">
      <c r="A18" s="243">
        <v>1989</v>
      </c>
      <c r="B18" s="242">
        <v>546000</v>
      </c>
      <c r="C18" s="242">
        <v>715197</v>
      </c>
      <c r="D18" s="242">
        <v>1918853</v>
      </c>
      <c r="E18" s="242">
        <v>688709</v>
      </c>
      <c r="F18" s="242">
        <v>921494</v>
      </c>
      <c r="G18" s="242">
        <v>26488</v>
      </c>
      <c r="H18" s="242">
        <v>997359</v>
      </c>
      <c r="I18" s="240"/>
    </row>
    <row r="19" spans="1:9" x14ac:dyDescent="0.2">
      <c r="A19" s="243">
        <v>1990</v>
      </c>
      <c r="B19" s="242">
        <v>637000</v>
      </c>
      <c r="C19" s="242">
        <v>737198</v>
      </c>
      <c r="D19" s="242">
        <v>1962358</v>
      </c>
      <c r="E19" s="242">
        <v>708546</v>
      </c>
      <c r="F19" s="242">
        <v>899857</v>
      </c>
      <c r="G19" s="242">
        <v>28652</v>
      </c>
      <c r="H19" s="242">
        <v>1062501</v>
      </c>
      <c r="I19" s="240"/>
    </row>
    <row r="20" spans="1:9" x14ac:dyDescent="0.2">
      <c r="A20" s="243">
        <v>1991</v>
      </c>
      <c r="B20" s="242">
        <v>776000</v>
      </c>
      <c r="C20" s="242">
        <v>890757</v>
      </c>
      <c r="D20" s="242">
        <v>2274407</v>
      </c>
      <c r="E20" s="242">
        <v>853052</v>
      </c>
      <c r="F20" s="242">
        <v>1051654</v>
      </c>
      <c r="G20" s="242">
        <v>37705</v>
      </c>
      <c r="H20" s="242">
        <v>1222753</v>
      </c>
      <c r="I20" s="240"/>
    </row>
    <row r="21" spans="1:9" x14ac:dyDescent="0.2">
      <c r="A21" s="243">
        <v>1992</v>
      </c>
      <c r="B21" s="242">
        <v>873000</v>
      </c>
      <c r="C21" s="242">
        <v>974323</v>
      </c>
      <c r="D21" s="242">
        <v>2427769</v>
      </c>
      <c r="E21" s="242">
        <v>930324</v>
      </c>
      <c r="F21" s="242">
        <v>1079860</v>
      </c>
      <c r="G21" s="242">
        <v>43999</v>
      </c>
      <c r="H21" s="242">
        <v>1347909</v>
      </c>
      <c r="I21" s="240"/>
    </row>
    <row r="22" spans="1:9" x14ac:dyDescent="0.2">
      <c r="A22" s="243">
        <v>1993</v>
      </c>
      <c r="B22" s="242">
        <v>993000</v>
      </c>
      <c r="C22" s="242">
        <v>1111304</v>
      </c>
      <c r="D22" s="242">
        <v>2684968</v>
      </c>
      <c r="E22" s="242">
        <v>1057931</v>
      </c>
      <c r="F22" s="242">
        <v>1195109</v>
      </c>
      <c r="G22" s="242">
        <v>53373</v>
      </c>
      <c r="H22" s="242">
        <v>1489859</v>
      </c>
      <c r="I22" s="240"/>
    </row>
    <row r="23" spans="1:9" x14ac:dyDescent="0.2">
      <c r="A23" s="243">
        <v>1994</v>
      </c>
      <c r="B23" s="242">
        <v>1056000</v>
      </c>
      <c r="C23" s="242">
        <v>1186477</v>
      </c>
      <c r="D23" s="242">
        <v>2853227</v>
      </c>
      <c r="E23" s="242">
        <v>1127009</v>
      </c>
      <c r="F23" s="242">
        <v>1275964</v>
      </c>
      <c r="G23" s="242">
        <v>59468</v>
      </c>
      <c r="H23" s="242">
        <v>1577263</v>
      </c>
      <c r="I23" s="240"/>
    </row>
    <row r="24" spans="1:9" x14ac:dyDescent="0.2">
      <c r="A24" s="243">
        <v>1995</v>
      </c>
      <c r="B24" s="242">
        <v>1288000</v>
      </c>
      <c r="C24" s="242">
        <v>1467738</v>
      </c>
      <c r="D24" s="242">
        <v>3299521</v>
      </c>
      <c r="E24" s="242">
        <v>1389546</v>
      </c>
      <c r="F24" s="242">
        <v>1466122</v>
      </c>
      <c r="G24" s="242">
        <v>78192</v>
      </c>
      <c r="H24" s="242">
        <v>1833399</v>
      </c>
      <c r="I24" s="240"/>
    </row>
    <row r="25" spans="1:9" x14ac:dyDescent="0.2">
      <c r="A25" s="243">
        <v>1996</v>
      </c>
      <c r="B25" s="242">
        <v>1467000</v>
      </c>
      <c r="C25" s="242">
        <v>1679084</v>
      </c>
      <c r="D25" s="242">
        <v>3660841</v>
      </c>
      <c r="E25" s="242">
        <v>1582489</v>
      </c>
      <c r="F25" s="242">
        <v>1590232</v>
      </c>
      <c r="G25" s="242">
        <v>96595</v>
      </c>
      <c r="H25" s="242">
        <v>2070609</v>
      </c>
      <c r="I25" s="240"/>
    </row>
    <row r="26" spans="1:9" x14ac:dyDescent="0.2">
      <c r="A26" s="243">
        <v>1997</v>
      </c>
      <c r="B26" s="242">
        <v>1728000</v>
      </c>
      <c r="C26" s="242">
        <v>2223790</v>
      </c>
      <c r="D26" s="242">
        <v>4159755</v>
      </c>
      <c r="E26" s="242">
        <v>1950745</v>
      </c>
      <c r="F26" s="242">
        <v>1763538</v>
      </c>
      <c r="G26" s="242">
        <v>273045</v>
      </c>
      <c r="H26" s="242">
        <v>2396217</v>
      </c>
      <c r="I26" s="240"/>
    </row>
    <row r="27" spans="1:9" x14ac:dyDescent="0.2">
      <c r="A27" s="243">
        <v>1998</v>
      </c>
      <c r="B27" s="242">
        <v>2150000</v>
      </c>
      <c r="C27" s="242">
        <v>2585459</v>
      </c>
      <c r="D27" s="242">
        <v>4581283</v>
      </c>
      <c r="E27" s="242">
        <v>2240694</v>
      </c>
      <c r="F27" s="242">
        <v>1907730</v>
      </c>
      <c r="G27" s="242">
        <v>344765</v>
      </c>
      <c r="H27" s="242">
        <v>2673553</v>
      </c>
      <c r="I27" s="240"/>
    </row>
    <row r="28" spans="1:9" x14ac:dyDescent="0.2">
      <c r="A28" s="243">
        <v>1999</v>
      </c>
      <c r="B28" s="242">
        <v>2651000</v>
      </c>
      <c r="C28" s="242">
        <v>2955912</v>
      </c>
      <c r="D28" s="242">
        <v>5084432</v>
      </c>
      <c r="E28" s="242">
        <v>2531038</v>
      </c>
      <c r="F28" s="242">
        <v>2074645</v>
      </c>
      <c r="G28" s="242">
        <v>424874</v>
      </c>
      <c r="H28" s="242">
        <v>3009787</v>
      </c>
      <c r="I28" s="240"/>
    </row>
    <row r="29" spans="1:9" x14ac:dyDescent="0.2">
      <c r="A29" s="243">
        <v>2000</v>
      </c>
      <c r="B29" s="242">
        <v>2629000</v>
      </c>
      <c r="C29" s="242">
        <v>2905379</v>
      </c>
      <c r="D29" s="242">
        <v>4977000</v>
      </c>
      <c r="E29" s="242">
        <v>2500499</v>
      </c>
      <c r="F29" s="242">
        <v>1978987</v>
      </c>
      <c r="G29" s="242">
        <v>404880</v>
      </c>
      <c r="H29" s="242">
        <v>2998013</v>
      </c>
      <c r="I29" s="240"/>
    </row>
    <row r="30" spans="1:9" x14ac:dyDescent="0.2">
      <c r="A30" s="243">
        <v>2001</v>
      </c>
      <c r="B30" s="242">
        <v>2619000</v>
      </c>
      <c r="C30" s="242">
        <v>2638370</v>
      </c>
      <c r="D30" s="242">
        <v>4782651</v>
      </c>
      <c r="E30" s="242">
        <v>2254552</v>
      </c>
      <c r="F30" s="242">
        <v>1810236</v>
      </c>
      <c r="G30" s="242">
        <v>383818</v>
      </c>
      <c r="H30" s="242">
        <v>2972415</v>
      </c>
      <c r="I30" s="240"/>
    </row>
    <row r="31" spans="1:9" x14ac:dyDescent="0.2">
      <c r="A31" s="243">
        <v>2002</v>
      </c>
      <c r="B31" s="242">
        <v>2532000</v>
      </c>
      <c r="C31" s="242">
        <v>2402674</v>
      </c>
      <c r="D31" s="242">
        <v>4369875</v>
      </c>
      <c r="E31" s="242">
        <v>2054726</v>
      </c>
      <c r="F31" s="242">
        <v>1639303</v>
      </c>
      <c r="G31" s="242">
        <v>347948</v>
      </c>
      <c r="H31" s="242">
        <v>2730572</v>
      </c>
      <c r="I31" s="240"/>
    </row>
    <row r="32" spans="1:9" x14ac:dyDescent="0.2">
      <c r="A32" s="243">
        <v>2003</v>
      </c>
      <c r="B32" s="242">
        <v>2993000</v>
      </c>
      <c r="C32" s="242">
        <v>2992979</v>
      </c>
      <c r="D32" s="242">
        <v>5182865</v>
      </c>
      <c r="E32" s="242">
        <v>2551316</v>
      </c>
      <c r="F32" s="242">
        <v>1994538</v>
      </c>
      <c r="G32" s="242">
        <v>441663</v>
      </c>
      <c r="H32" s="242">
        <v>3188327</v>
      </c>
      <c r="I32" s="240"/>
    </row>
    <row r="33" spans="1:9" x14ac:dyDescent="0.2">
      <c r="A33" s="243">
        <v>2004</v>
      </c>
      <c r="B33" s="242">
        <v>3299000</v>
      </c>
      <c r="C33" s="242">
        <v>3328948</v>
      </c>
      <c r="D33" s="242">
        <v>5586436</v>
      </c>
      <c r="E33" s="242">
        <v>2822627</v>
      </c>
      <c r="F33" s="242">
        <v>2132170</v>
      </c>
      <c r="G33" s="242">
        <v>506321</v>
      </c>
      <c r="H33" s="242">
        <v>3454266</v>
      </c>
      <c r="I33" s="240"/>
    </row>
    <row r="34" spans="1:9" x14ac:dyDescent="0.2">
      <c r="A34" s="243">
        <v>2005</v>
      </c>
      <c r="B34" s="242">
        <v>3425000</v>
      </c>
      <c r="C34" s="242">
        <v>3706573</v>
      </c>
      <c r="D34" s="242">
        <v>5922727</v>
      </c>
      <c r="E34" s="242">
        <v>3146539</v>
      </c>
      <c r="F34" s="242">
        <v>2281326</v>
      </c>
      <c r="G34" s="242">
        <v>560034</v>
      </c>
      <c r="H34" s="242">
        <v>3641401</v>
      </c>
      <c r="I34" s="240"/>
    </row>
    <row r="35" spans="1:9" x14ac:dyDescent="0.2">
      <c r="A35" s="243">
        <v>2006</v>
      </c>
      <c r="B35" s="242">
        <v>4207000</v>
      </c>
      <c r="C35" s="242">
        <v>4089707</v>
      </c>
      <c r="D35" s="242">
        <v>6382102</v>
      </c>
      <c r="E35" s="242">
        <v>3448388</v>
      </c>
      <c r="F35" s="242">
        <v>2393189</v>
      </c>
      <c r="G35" s="242">
        <v>641319</v>
      </c>
      <c r="H35" s="242">
        <v>3988913</v>
      </c>
      <c r="I35" s="240"/>
    </row>
    <row r="36" spans="1:9" x14ac:dyDescent="0.2">
      <c r="A36" s="243">
        <v>2007</v>
      </c>
      <c r="B36" s="242">
        <v>4748000</v>
      </c>
      <c r="C36" s="242">
        <v>4364497</v>
      </c>
      <c r="D36" s="242">
        <v>6678779</v>
      </c>
      <c r="E36" s="242">
        <v>3664143</v>
      </c>
      <c r="F36" s="242">
        <v>2516486</v>
      </c>
      <c r="G36" s="242">
        <v>700354</v>
      </c>
      <c r="H36" s="242">
        <v>4162293</v>
      </c>
      <c r="I36" s="240"/>
    </row>
    <row r="37" spans="1:9" x14ac:dyDescent="0.2">
      <c r="A37" s="243">
        <v>2008</v>
      </c>
      <c r="B37" s="242">
        <v>3681000</v>
      </c>
      <c r="C37" s="242">
        <v>3268405</v>
      </c>
      <c r="D37" s="242">
        <v>5303013</v>
      </c>
      <c r="E37" s="242">
        <v>2733992</v>
      </c>
      <c r="F37" s="242">
        <v>1897817</v>
      </c>
      <c r="G37" s="242">
        <v>534413</v>
      </c>
      <c r="H37" s="242">
        <v>3405196</v>
      </c>
      <c r="I37" s="240"/>
    </row>
    <row r="38" spans="1:9" x14ac:dyDescent="0.2">
      <c r="A38" s="243">
        <v>2009</v>
      </c>
      <c r="B38" s="242">
        <v>4488000</v>
      </c>
      <c r="C38" s="242">
        <v>3986583</v>
      </c>
      <c r="D38" s="242">
        <v>5845781</v>
      </c>
      <c r="E38" s="242">
        <v>3327103</v>
      </c>
      <c r="F38" s="242">
        <v>2126880</v>
      </c>
      <c r="G38" s="242">
        <v>659480</v>
      </c>
      <c r="H38" s="242">
        <v>3718901</v>
      </c>
      <c r="I38" s="240"/>
    </row>
    <row r="39" spans="1:9" x14ac:dyDescent="0.2">
      <c r="A39" s="243">
        <v>2010</v>
      </c>
      <c r="B39" s="242">
        <v>5029000</v>
      </c>
      <c r="C39" s="242">
        <v>4507019</v>
      </c>
      <c r="D39" s="242">
        <v>6395589</v>
      </c>
      <c r="E39" s="242">
        <v>3763657</v>
      </c>
      <c r="F39" s="242">
        <v>2387116</v>
      </c>
      <c r="G39" s="242">
        <v>743362</v>
      </c>
      <c r="H39" s="242">
        <v>4008473</v>
      </c>
      <c r="I39" s="240"/>
    </row>
    <row r="40" spans="1:9" x14ac:dyDescent="0.2">
      <c r="A40" s="243">
        <v>2011</v>
      </c>
      <c r="B40" s="242">
        <v>5241000</v>
      </c>
      <c r="C40" s="242">
        <v>4493069</v>
      </c>
      <c r="D40" s="242">
        <v>6388358</v>
      </c>
      <c r="E40" s="242">
        <v>3766231</v>
      </c>
      <c r="F40" s="242">
        <v>2429469</v>
      </c>
      <c r="G40" s="242">
        <v>726838</v>
      </c>
      <c r="H40" s="242">
        <v>3958889</v>
      </c>
      <c r="I40" s="240"/>
    </row>
    <row r="41" spans="1:9" x14ac:dyDescent="0.2">
      <c r="A41" s="243">
        <v>2012</v>
      </c>
      <c r="B41" s="242">
        <v>5907000</v>
      </c>
      <c r="C41" s="242">
        <v>5000368</v>
      </c>
      <c r="D41" s="242">
        <v>6770005</v>
      </c>
      <c r="E41" s="242">
        <v>4220842</v>
      </c>
      <c r="F41" s="242">
        <v>2627787</v>
      </c>
      <c r="G41" s="242">
        <v>779526</v>
      </c>
      <c r="H41" s="242">
        <v>4142218</v>
      </c>
      <c r="I41" s="240"/>
    </row>
    <row r="42" spans="1:9" x14ac:dyDescent="0.2">
      <c r="A42" s="243">
        <v>2013</v>
      </c>
      <c r="B42" s="242">
        <v>6966000</v>
      </c>
      <c r="C42" s="242">
        <v>5891192</v>
      </c>
      <c r="D42" s="242">
        <v>7648274</v>
      </c>
      <c r="E42" s="242">
        <v>5003857</v>
      </c>
      <c r="F42" s="242">
        <v>2875486</v>
      </c>
      <c r="G42" s="242">
        <v>887335</v>
      </c>
      <c r="H42" s="242">
        <v>4772788</v>
      </c>
      <c r="I42" s="240"/>
    </row>
    <row r="43" spans="1:9" x14ac:dyDescent="0.2">
      <c r="A43" s="28">
        <v>2014</v>
      </c>
      <c r="B43" s="241">
        <v>7443000</v>
      </c>
      <c r="C43" s="241">
        <v>6298411</v>
      </c>
      <c r="D43" s="241">
        <v>7964469</v>
      </c>
      <c r="E43" s="241">
        <v>5342952</v>
      </c>
      <c r="F43" s="241">
        <v>2932973</v>
      </c>
      <c r="G43" s="241">
        <v>955459</v>
      </c>
      <c r="H43" s="241">
        <v>5031496</v>
      </c>
      <c r="I43" s="240"/>
    </row>
    <row r="44" spans="1:9" ht="12.75" customHeight="1" x14ac:dyDescent="0.2">
      <c r="A44" s="182" t="s">
        <v>173</v>
      </c>
      <c r="B44" s="182"/>
      <c r="C44" s="182"/>
      <c r="D44" s="182"/>
      <c r="E44" s="182"/>
      <c r="F44" s="182"/>
      <c r="G44" s="182"/>
      <c r="H44" s="182"/>
      <c r="I44" s="240"/>
    </row>
    <row r="45" spans="1:9" ht="12.75" customHeight="1" x14ac:dyDescent="0.2">
      <c r="A45" s="180" t="s">
        <v>172</v>
      </c>
      <c r="B45" s="180"/>
      <c r="C45" s="180"/>
      <c r="D45" s="180"/>
      <c r="E45" s="180"/>
      <c r="F45" s="180"/>
      <c r="G45" s="180"/>
      <c r="H45" s="180"/>
      <c r="I45" s="240"/>
    </row>
    <row r="46" spans="1:9" ht="12.75" customHeight="1" x14ac:dyDescent="0.2">
      <c r="A46" s="180" t="s">
        <v>171</v>
      </c>
      <c r="B46" s="180"/>
      <c r="C46" s="180"/>
      <c r="D46" s="180"/>
      <c r="E46" s="180"/>
      <c r="F46" s="180"/>
      <c r="G46" s="180"/>
      <c r="H46" s="180"/>
      <c r="I46" s="240"/>
    </row>
    <row r="47" spans="1:9" ht="12.75" customHeight="1" x14ac:dyDescent="0.2">
      <c r="A47" s="180" t="s">
        <v>170</v>
      </c>
      <c r="B47" s="180"/>
      <c r="C47" s="180"/>
      <c r="D47" s="180"/>
      <c r="E47" s="180"/>
      <c r="F47" s="180"/>
      <c r="G47" s="180"/>
      <c r="H47" s="180"/>
      <c r="I47" s="240"/>
    </row>
  </sheetData>
  <pageMargins left="0.7" right="0.7" top="0.75" bottom="0.75" header="0.3" footer="0.3"/>
  <pageSetup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workbookViewId="0">
      <selection activeCell="I65" sqref="I65"/>
    </sheetView>
  </sheetViews>
  <sheetFormatPr defaultRowHeight="12.75" x14ac:dyDescent="0.2"/>
  <cols>
    <col min="1" max="1" width="10.83203125" style="109" customWidth="1"/>
    <col min="2" max="9" width="14" style="108" customWidth="1"/>
    <col min="10" max="16384" width="9.33203125" style="108"/>
  </cols>
  <sheetData>
    <row r="1" spans="1:9" ht="26.25" customHeight="1" x14ac:dyDescent="0.2">
      <c r="A1" s="209" t="s">
        <v>184</v>
      </c>
      <c r="B1" s="209"/>
      <c r="C1" s="209"/>
      <c r="D1" s="209"/>
      <c r="E1" s="209"/>
      <c r="F1" s="209"/>
      <c r="G1" s="209"/>
      <c r="H1" s="209"/>
      <c r="I1" s="209"/>
    </row>
    <row r="2" spans="1:9" ht="12.75" customHeight="1" x14ac:dyDescent="0.2">
      <c r="B2" s="210" t="s">
        <v>112</v>
      </c>
      <c r="C2" s="210"/>
      <c r="D2" s="210"/>
      <c r="E2" s="210"/>
      <c r="F2" s="210" t="s">
        <v>111</v>
      </c>
      <c r="G2" s="210"/>
      <c r="H2" s="210"/>
      <c r="I2" s="210"/>
    </row>
    <row r="3" spans="1:9" x14ac:dyDescent="0.2">
      <c r="A3" s="114" t="s">
        <v>8</v>
      </c>
      <c r="B3" s="110" t="s">
        <v>95</v>
      </c>
      <c r="C3" s="110" t="s">
        <v>94</v>
      </c>
      <c r="D3" s="110" t="s">
        <v>93</v>
      </c>
      <c r="E3" s="110" t="s">
        <v>183</v>
      </c>
      <c r="F3" s="110" t="s">
        <v>95</v>
      </c>
      <c r="G3" s="110" t="s">
        <v>94</v>
      </c>
      <c r="H3" s="110" t="s">
        <v>93</v>
      </c>
      <c r="I3" s="110" t="s">
        <v>183</v>
      </c>
    </row>
    <row r="4" spans="1:9" x14ac:dyDescent="0.2">
      <c r="A4" s="109">
        <v>1963</v>
      </c>
      <c r="B4" s="112">
        <v>89.9</v>
      </c>
      <c r="C4" s="112">
        <v>75.8</v>
      </c>
      <c r="D4" s="112">
        <v>40.9</v>
      </c>
      <c r="E4" s="112">
        <v>20.8</v>
      </c>
      <c r="F4" s="112">
        <v>43.7</v>
      </c>
      <c r="G4" s="112">
        <v>28.8</v>
      </c>
      <c r="H4" s="112">
        <v>16.5</v>
      </c>
      <c r="I4" s="112">
        <v>5.9</v>
      </c>
    </row>
    <row r="5" spans="1:9" x14ac:dyDescent="0.2">
      <c r="A5" s="109">
        <v>1964</v>
      </c>
      <c r="B5" s="112">
        <v>89.5</v>
      </c>
      <c r="C5" s="112">
        <v>74.599999999999994</v>
      </c>
      <c r="D5" s="112">
        <v>42.6</v>
      </c>
      <c r="E5" s="112">
        <v>19.5</v>
      </c>
      <c r="F5" s="112">
        <v>44.5</v>
      </c>
      <c r="G5" s="112">
        <v>28.5</v>
      </c>
      <c r="H5" s="112">
        <v>17.5</v>
      </c>
      <c r="I5" s="112">
        <v>6.2</v>
      </c>
    </row>
    <row r="6" spans="1:9" x14ac:dyDescent="0.2">
      <c r="A6" s="109">
        <v>1965</v>
      </c>
      <c r="B6" s="112">
        <v>88.8</v>
      </c>
      <c r="C6" s="112">
        <v>73.2</v>
      </c>
      <c r="D6" s="112">
        <v>43</v>
      </c>
      <c r="E6" s="112">
        <v>19.100000000000001</v>
      </c>
      <c r="F6" s="112">
        <v>45.3</v>
      </c>
      <c r="G6" s="112">
        <v>29.5</v>
      </c>
      <c r="H6" s="112">
        <v>17.399999999999999</v>
      </c>
      <c r="I6" s="112">
        <v>6.1</v>
      </c>
    </row>
    <row r="7" spans="1:9" x14ac:dyDescent="0.2">
      <c r="A7" s="109">
        <v>1966</v>
      </c>
      <c r="B7" s="112">
        <v>88.6</v>
      </c>
      <c r="C7" s="112">
        <v>73</v>
      </c>
      <c r="D7" s="112">
        <v>42.7</v>
      </c>
      <c r="E7" s="112">
        <v>17.899999999999999</v>
      </c>
      <c r="F7" s="112">
        <v>45.5</v>
      </c>
      <c r="G7" s="112">
        <v>31.6</v>
      </c>
      <c r="H7" s="112">
        <v>17</v>
      </c>
      <c r="I7" s="112">
        <v>5.8</v>
      </c>
    </row>
    <row r="8" spans="1:9" x14ac:dyDescent="0.2">
      <c r="A8" s="109">
        <v>1967</v>
      </c>
      <c r="B8" s="112">
        <v>88.5</v>
      </c>
      <c r="C8" s="112">
        <v>72.7</v>
      </c>
      <c r="D8" s="112">
        <v>43.4</v>
      </c>
      <c r="E8" s="112">
        <v>17.600000000000001</v>
      </c>
      <c r="F8" s="112">
        <v>46.4</v>
      </c>
      <c r="G8" s="112">
        <v>31.5</v>
      </c>
      <c r="H8" s="112">
        <v>17</v>
      </c>
      <c r="I8" s="112">
        <v>5.8</v>
      </c>
    </row>
    <row r="9" spans="1:9" x14ac:dyDescent="0.2">
      <c r="A9" s="109">
        <v>1968</v>
      </c>
      <c r="B9" s="112">
        <v>88.4</v>
      </c>
      <c r="C9" s="112">
        <v>72.599999999999994</v>
      </c>
      <c r="D9" s="112">
        <v>43.1</v>
      </c>
      <c r="E9" s="112">
        <v>17.899999999999999</v>
      </c>
      <c r="F9" s="112">
        <v>46.2</v>
      </c>
      <c r="G9" s="112">
        <v>32.1</v>
      </c>
      <c r="H9" s="112">
        <v>17</v>
      </c>
      <c r="I9" s="112">
        <v>5.8</v>
      </c>
    </row>
    <row r="10" spans="1:9" x14ac:dyDescent="0.2">
      <c r="A10" s="109">
        <v>1969</v>
      </c>
      <c r="B10" s="112">
        <v>88</v>
      </c>
      <c r="C10" s="112">
        <v>70.2</v>
      </c>
      <c r="D10" s="112">
        <v>42.3</v>
      </c>
      <c r="E10" s="112">
        <v>18</v>
      </c>
      <c r="F10" s="112">
        <v>47.3</v>
      </c>
      <c r="G10" s="112">
        <v>31.6</v>
      </c>
      <c r="H10" s="112">
        <v>17.3</v>
      </c>
      <c r="I10" s="112">
        <v>6.1</v>
      </c>
    </row>
    <row r="11" spans="1:9" x14ac:dyDescent="0.2">
      <c r="A11" s="109">
        <v>1970</v>
      </c>
      <c r="B11" s="112">
        <v>87.7</v>
      </c>
      <c r="C11" s="112">
        <v>69.400000000000006</v>
      </c>
      <c r="D11" s="112">
        <v>41.6</v>
      </c>
      <c r="E11" s="112">
        <v>17.600000000000001</v>
      </c>
      <c r="F11" s="112">
        <v>47</v>
      </c>
      <c r="G11" s="112">
        <v>32.299999999999997</v>
      </c>
      <c r="H11" s="112">
        <v>17.3</v>
      </c>
      <c r="I11" s="112">
        <v>5.7</v>
      </c>
    </row>
    <row r="12" spans="1:9" x14ac:dyDescent="0.2">
      <c r="A12" s="109">
        <v>1971</v>
      </c>
      <c r="B12" s="112">
        <v>86.9</v>
      </c>
      <c r="C12" s="112">
        <v>68.400000000000006</v>
      </c>
      <c r="D12" s="112">
        <v>39.4</v>
      </c>
      <c r="E12" s="112">
        <v>16.899999999999999</v>
      </c>
      <c r="F12" s="112">
        <v>47</v>
      </c>
      <c r="G12" s="112">
        <v>31.7</v>
      </c>
      <c r="H12" s="112">
        <v>17</v>
      </c>
      <c r="I12" s="112">
        <v>5.6</v>
      </c>
    </row>
    <row r="13" spans="1:9" x14ac:dyDescent="0.2">
      <c r="A13" s="109">
        <v>1972</v>
      </c>
      <c r="B13" s="112">
        <v>85.6</v>
      </c>
      <c r="C13" s="112">
        <v>66.3</v>
      </c>
      <c r="D13" s="112">
        <v>36.799999999999997</v>
      </c>
      <c r="E13" s="112">
        <v>16.600000000000001</v>
      </c>
      <c r="F13" s="112">
        <v>46.4</v>
      </c>
      <c r="G13" s="112">
        <v>30.9</v>
      </c>
      <c r="H13" s="112">
        <v>17</v>
      </c>
      <c r="I13" s="112">
        <v>5.4</v>
      </c>
    </row>
    <row r="14" spans="1:9" x14ac:dyDescent="0.2">
      <c r="A14" s="109">
        <v>1973</v>
      </c>
      <c r="B14" s="112">
        <v>84</v>
      </c>
      <c r="C14" s="112">
        <v>62.4</v>
      </c>
      <c r="D14" s="112">
        <v>34.1</v>
      </c>
      <c r="E14" s="112">
        <v>15.6</v>
      </c>
      <c r="F14" s="112">
        <v>45.7</v>
      </c>
      <c r="G14" s="112">
        <v>29.2</v>
      </c>
      <c r="H14" s="112">
        <v>15.9</v>
      </c>
      <c r="I14" s="112">
        <v>5.3</v>
      </c>
    </row>
    <row r="15" spans="1:9" x14ac:dyDescent="0.2">
      <c r="A15" s="109">
        <v>1974</v>
      </c>
      <c r="B15" s="112">
        <v>83.4</v>
      </c>
      <c r="C15" s="112">
        <v>60.8</v>
      </c>
      <c r="D15" s="112">
        <v>32.9</v>
      </c>
      <c r="E15" s="112">
        <v>15.5</v>
      </c>
      <c r="F15" s="112">
        <v>45.3</v>
      </c>
      <c r="G15" s="112">
        <v>28.9</v>
      </c>
      <c r="H15" s="112">
        <v>14.4</v>
      </c>
      <c r="I15" s="112">
        <v>4.8</v>
      </c>
    </row>
    <row r="16" spans="1:9" x14ac:dyDescent="0.2">
      <c r="A16" s="109">
        <v>1975</v>
      </c>
      <c r="B16" s="112">
        <v>81.900000000000006</v>
      </c>
      <c r="C16" s="112">
        <v>58.6</v>
      </c>
      <c r="D16" s="112">
        <v>31.7</v>
      </c>
      <c r="E16" s="112">
        <v>15</v>
      </c>
      <c r="F16" s="112">
        <v>45.6</v>
      </c>
      <c r="G16" s="112">
        <v>28.9</v>
      </c>
      <c r="H16" s="112">
        <v>14.5</v>
      </c>
      <c r="I16" s="112">
        <v>4.8</v>
      </c>
    </row>
    <row r="17" spans="1:9" x14ac:dyDescent="0.2">
      <c r="A17" s="109">
        <v>1976</v>
      </c>
      <c r="B17" s="112">
        <v>81.099999999999994</v>
      </c>
      <c r="C17" s="112">
        <v>56.1</v>
      </c>
      <c r="D17" s="112">
        <v>29.3</v>
      </c>
      <c r="E17" s="112">
        <v>14.2</v>
      </c>
      <c r="F17" s="112">
        <v>45.9</v>
      </c>
      <c r="G17" s="112">
        <v>28.3</v>
      </c>
      <c r="H17" s="112">
        <v>14.9</v>
      </c>
      <c r="I17" s="112">
        <v>4.5999999999999996</v>
      </c>
    </row>
    <row r="18" spans="1:9" x14ac:dyDescent="0.2">
      <c r="A18" s="109">
        <v>1977</v>
      </c>
      <c r="B18" s="112">
        <v>80.900000000000006</v>
      </c>
      <c r="C18" s="112">
        <v>54.6</v>
      </c>
      <c r="D18" s="112">
        <v>29.4</v>
      </c>
      <c r="E18" s="112">
        <v>13.9</v>
      </c>
      <c r="F18" s="112">
        <v>45.7</v>
      </c>
      <c r="G18" s="112">
        <v>28.5</v>
      </c>
      <c r="H18" s="112">
        <v>14.5</v>
      </c>
      <c r="I18" s="112">
        <v>4.5999999999999996</v>
      </c>
    </row>
    <row r="19" spans="1:9" x14ac:dyDescent="0.2">
      <c r="A19" s="109">
        <v>1978</v>
      </c>
      <c r="B19" s="112">
        <v>80.3</v>
      </c>
      <c r="C19" s="112">
        <v>54</v>
      </c>
      <c r="D19" s="112">
        <v>30.1</v>
      </c>
      <c r="E19" s="112">
        <v>14.2</v>
      </c>
      <c r="F19" s="112">
        <v>46.2</v>
      </c>
      <c r="G19" s="112">
        <v>28.5</v>
      </c>
      <c r="H19" s="112">
        <v>14.9</v>
      </c>
      <c r="I19" s="112">
        <v>4.8</v>
      </c>
    </row>
    <row r="20" spans="1:9" x14ac:dyDescent="0.2">
      <c r="A20" s="109">
        <v>1979</v>
      </c>
      <c r="B20" s="112">
        <v>79.5</v>
      </c>
      <c r="C20" s="112">
        <v>54.3</v>
      </c>
      <c r="D20" s="112">
        <v>29.6</v>
      </c>
      <c r="E20" s="112">
        <v>13.8</v>
      </c>
      <c r="F20" s="112">
        <v>46.6</v>
      </c>
      <c r="G20" s="112">
        <v>28.8</v>
      </c>
      <c r="H20" s="112">
        <v>15.3</v>
      </c>
      <c r="I20" s="112">
        <v>4.5999999999999996</v>
      </c>
    </row>
    <row r="21" spans="1:9" x14ac:dyDescent="0.2">
      <c r="A21" s="109">
        <v>1980</v>
      </c>
      <c r="B21" s="112">
        <v>79.099999999999994</v>
      </c>
      <c r="C21" s="112">
        <v>52.6</v>
      </c>
      <c r="D21" s="112">
        <v>28.5</v>
      </c>
      <c r="E21" s="112">
        <v>13.1</v>
      </c>
      <c r="F21" s="112">
        <v>46.1</v>
      </c>
      <c r="G21" s="112">
        <v>28.5</v>
      </c>
      <c r="H21" s="112">
        <v>15.1</v>
      </c>
      <c r="I21" s="112">
        <v>4.5</v>
      </c>
    </row>
    <row r="22" spans="1:9" x14ac:dyDescent="0.2">
      <c r="A22" s="109">
        <v>1981</v>
      </c>
      <c r="B22" s="112">
        <v>78.400000000000006</v>
      </c>
      <c r="C22" s="112">
        <v>49.4</v>
      </c>
      <c r="D22" s="112">
        <v>27.8</v>
      </c>
      <c r="E22" s="112">
        <v>12.5</v>
      </c>
      <c r="F22" s="112">
        <v>46.6</v>
      </c>
      <c r="G22" s="112">
        <v>27.6</v>
      </c>
      <c r="H22" s="112">
        <v>14.9</v>
      </c>
      <c r="I22" s="112">
        <v>4.5999999999999996</v>
      </c>
    </row>
    <row r="23" spans="1:9" x14ac:dyDescent="0.2">
      <c r="A23" s="109">
        <v>1982</v>
      </c>
      <c r="B23" s="112">
        <v>78.5</v>
      </c>
      <c r="C23" s="112">
        <v>48</v>
      </c>
      <c r="D23" s="112">
        <v>26.9</v>
      </c>
      <c r="E23" s="112">
        <v>12.2</v>
      </c>
      <c r="F23" s="112">
        <v>46.9</v>
      </c>
      <c r="G23" s="112">
        <v>28.5</v>
      </c>
      <c r="H23" s="112">
        <v>14.9</v>
      </c>
      <c r="I23" s="112">
        <v>4.5</v>
      </c>
    </row>
    <row r="24" spans="1:9" x14ac:dyDescent="0.2">
      <c r="A24" s="109">
        <v>1983</v>
      </c>
      <c r="B24" s="112">
        <v>77.7</v>
      </c>
      <c r="C24" s="112">
        <v>47.7</v>
      </c>
      <c r="D24" s="112">
        <v>26.1</v>
      </c>
      <c r="E24" s="112">
        <v>12.2</v>
      </c>
      <c r="F24" s="112">
        <v>46.4</v>
      </c>
      <c r="G24" s="112">
        <v>29.1</v>
      </c>
      <c r="H24" s="112">
        <v>14.7</v>
      </c>
      <c r="I24" s="112">
        <v>4.5</v>
      </c>
    </row>
    <row r="25" spans="1:9" x14ac:dyDescent="0.2">
      <c r="A25" s="109">
        <v>1984</v>
      </c>
      <c r="B25" s="112">
        <v>76.900000000000006</v>
      </c>
      <c r="C25" s="112">
        <v>47.5</v>
      </c>
      <c r="D25" s="112">
        <v>24.6</v>
      </c>
      <c r="E25" s="112">
        <v>11.4</v>
      </c>
      <c r="F25" s="112">
        <v>47.1</v>
      </c>
      <c r="G25" s="112">
        <v>28.8</v>
      </c>
      <c r="H25" s="112">
        <v>14.2</v>
      </c>
      <c r="I25" s="112">
        <v>4.4000000000000004</v>
      </c>
    </row>
    <row r="26" spans="1:9" x14ac:dyDescent="0.2">
      <c r="A26" s="109">
        <v>1985</v>
      </c>
      <c r="B26" s="112">
        <v>76.599999999999994</v>
      </c>
      <c r="C26" s="112">
        <v>46.1</v>
      </c>
      <c r="D26" s="112">
        <v>24.4</v>
      </c>
      <c r="E26" s="112">
        <v>10.5</v>
      </c>
      <c r="F26" s="112">
        <v>47.4</v>
      </c>
      <c r="G26" s="112">
        <v>28.7</v>
      </c>
      <c r="H26" s="112">
        <v>13.5</v>
      </c>
      <c r="I26" s="112">
        <v>4.3</v>
      </c>
    </row>
    <row r="27" spans="1:9" x14ac:dyDescent="0.2">
      <c r="A27" s="109">
        <v>1986</v>
      </c>
      <c r="B27" s="112">
        <v>75.8</v>
      </c>
      <c r="C27" s="112">
        <v>45.8</v>
      </c>
      <c r="D27" s="112">
        <v>25</v>
      </c>
      <c r="E27" s="112">
        <v>10.4</v>
      </c>
      <c r="F27" s="112">
        <v>48.1</v>
      </c>
      <c r="G27" s="112">
        <v>28.5</v>
      </c>
      <c r="H27" s="112">
        <v>14.3</v>
      </c>
      <c r="I27" s="112">
        <v>4.0999999999999996</v>
      </c>
    </row>
    <row r="28" spans="1:9" x14ac:dyDescent="0.2">
      <c r="A28" s="109">
        <v>1987</v>
      </c>
      <c r="B28" s="112">
        <v>76.3</v>
      </c>
      <c r="C28" s="112">
        <v>46</v>
      </c>
      <c r="D28" s="112">
        <v>25.8</v>
      </c>
      <c r="E28" s="112">
        <v>10.5</v>
      </c>
      <c r="F28" s="112">
        <v>48.9</v>
      </c>
      <c r="G28" s="112">
        <v>27.8</v>
      </c>
      <c r="H28" s="112">
        <v>14.3</v>
      </c>
      <c r="I28" s="112">
        <v>4.0999999999999996</v>
      </c>
    </row>
    <row r="29" spans="1:9" x14ac:dyDescent="0.2">
      <c r="A29" s="109">
        <v>1988</v>
      </c>
      <c r="B29" s="112">
        <v>75.8</v>
      </c>
      <c r="C29" s="112">
        <v>45.4</v>
      </c>
      <c r="D29" s="112">
        <v>25.8</v>
      </c>
      <c r="E29" s="112">
        <v>10.9</v>
      </c>
      <c r="F29" s="112">
        <v>49.9</v>
      </c>
      <c r="G29" s="112">
        <v>28.5</v>
      </c>
      <c r="H29" s="112">
        <v>15.4</v>
      </c>
      <c r="I29" s="112">
        <v>4.4000000000000004</v>
      </c>
    </row>
    <row r="30" spans="1:9" x14ac:dyDescent="0.2">
      <c r="A30" s="109">
        <v>1989</v>
      </c>
      <c r="B30" s="112">
        <v>76.3</v>
      </c>
      <c r="C30" s="112">
        <v>45.3</v>
      </c>
      <c r="D30" s="112">
        <v>26.1</v>
      </c>
      <c r="E30" s="112">
        <v>10.9</v>
      </c>
      <c r="F30" s="112">
        <v>51.4</v>
      </c>
      <c r="G30" s="112">
        <v>30.3</v>
      </c>
      <c r="H30" s="112">
        <v>16.399999999999999</v>
      </c>
      <c r="I30" s="112">
        <v>4.5999999999999996</v>
      </c>
    </row>
    <row r="31" spans="1:9" x14ac:dyDescent="0.2">
      <c r="A31" s="109">
        <v>1990</v>
      </c>
      <c r="B31" s="112">
        <v>76.7</v>
      </c>
      <c r="C31" s="112">
        <v>46.5</v>
      </c>
      <c r="D31" s="112">
        <v>26</v>
      </c>
      <c r="E31" s="112">
        <v>10.7</v>
      </c>
      <c r="F31" s="112">
        <v>51.7</v>
      </c>
      <c r="G31" s="112">
        <v>30.7</v>
      </c>
      <c r="H31" s="112">
        <v>17</v>
      </c>
      <c r="I31" s="112">
        <v>4.7</v>
      </c>
    </row>
    <row r="32" spans="1:9" x14ac:dyDescent="0.2">
      <c r="A32" s="109">
        <v>1991</v>
      </c>
      <c r="B32" s="112">
        <v>76.099999999999994</v>
      </c>
      <c r="C32" s="112">
        <v>45.5</v>
      </c>
      <c r="D32" s="112">
        <v>25.1</v>
      </c>
      <c r="E32" s="112">
        <v>10.5</v>
      </c>
      <c r="F32" s="112">
        <v>52.1</v>
      </c>
      <c r="G32" s="112">
        <v>29.3</v>
      </c>
      <c r="H32" s="112">
        <v>17</v>
      </c>
      <c r="I32" s="112">
        <v>4.7</v>
      </c>
    </row>
    <row r="33" spans="1:9" x14ac:dyDescent="0.2">
      <c r="A33" s="109">
        <v>1992</v>
      </c>
      <c r="B33" s="112">
        <v>75.7</v>
      </c>
      <c r="C33" s="112">
        <v>46.2</v>
      </c>
      <c r="D33" s="112">
        <v>26</v>
      </c>
      <c r="E33" s="112">
        <v>10.7</v>
      </c>
      <c r="F33" s="112">
        <v>53.6</v>
      </c>
      <c r="G33" s="112">
        <v>30.5</v>
      </c>
      <c r="H33" s="112">
        <v>16.2</v>
      </c>
      <c r="I33" s="112">
        <v>4.8</v>
      </c>
    </row>
    <row r="34" spans="1:9" x14ac:dyDescent="0.2">
      <c r="A34" s="109">
        <v>1993</v>
      </c>
      <c r="B34" s="112">
        <v>74.900000000000006</v>
      </c>
      <c r="C34" s="112">
        <v>46.1</v>
      </c>
      <c r="D34" s="112">
        <v>25.4</v>
      </c>
      <c r="E34" s="112">
        <v>10.3</v>
      </c>
      <c r="F34" s="112">
        <v>53.8</v>
      </c>
      <c r="G34" s="112">
        <v>31.7</v>
      </c>
      <c r="H34" s="112">
        <v>16.100000000000001</v>
      </c>
      <c r="I34" s="112">
        <v>4.7</v>
      </c>
    </row>
    <row r="35" spans="1:9" x14ac:dyDescent="0.2">
      <c r="A35" s="109">
        <v>1994</v>
      </c>
      <c r="B35" s="112">
        <v>73.8</v>
      </c>
      <c r="C35" s="112">
        <v>45.1</v>
      </c>
      <c r="D35" s="112">
        <v>26.8</v>
      </c>
      <c r="E35" s="112">
        <v>11.7</v>
      </c>
      <c r="F35" s="112">
        <v>55.5</v>
      </c>
      <c r="G35" s="112">
        <v>33.1</v>
      </c>
      <c r="H35" s="112">
        <v>17.899999999999999</v>
      </c>
      <c r="I35" s="112">
        <v>5.5</v>
      </c>
    </row>
    <row r="36" spans="1:9" x14ac:dyDescent="0.2">
      <c r="A36" s="109">
        <v>1995</v>
      </c>
      <c r="B36" s="112">
        <v>74.3</v>
      </c>
      <c r="C36" s="112">
        <v>45</v>
      </c>
      <c r="D36" s="112">
        <v>27</v>
      </c>
      <c r="E36" s="112">
        <v>11.6</v>
      </c>
      <c r="F36" s="112">
        <v>55.9</v>
      </c>
      <c r="G36" s="112">
        <v>32.5</v>
      </c>
      <c r="H36" s="112">
        <v>17.5</v>
      </c>
      <c r="I36" s="112">
        <v>5.3</v>
      </c>
    </row>
    <row r="37" spans="1:9" x14ac:dyDescent="0.2">
      <c r="A37" s="109">
        <v>1996</v>
      </c>
      <c r="B37" s="112">
        <v>74.8</v>
      </c>
      <c r="C37" s="112">
        <v>45.7</v>
      </c>
      <c r="D37" s="112">
        <v>27.5</v>
      </c>
      <c r="E37" s="112">
        <v>11.5</v>
      </c>
      <c r="F37" s="112">
        <v>56.4</v>
      </c>
      <c r="G37" s="112">
        <v>31.8</v>
      </c>
      <c r="H37" s="112">
        <v>17.2</v>
      </c>
      <c r="I37" s="112">
        <v>5.2</v>
      </c>
    </row>
    <row r="38" spans="1:9" x14ac:dyDescent="0.2">
      <c r="A38" s="109">
        <v>1997</v>
      </c>
      <c r="B38" s="112">
        <v>75.400000000000006</v>
      </c>
      <c r="C38" s="112">
        <v>46.2</v>
      </c>
      <c r="D38" s="112">
        <v>28.4</v>
      </c>
      <c r="E38" s="112">
        <v>11.6</v>
      </c>
      <c r="F38" s="112">
        <v>57.3</v>
      </c>
      <c r="G38" s="112">
        <v>33.6</v>
      </c>
      <c r="H38" s="112">
        <v>17.600000000000001</v>
      </c>
      <c r="I38" s="112">
        <v>5.0999999999999996</v>
      </c>
    </row>
    <row r="39" spans="1:9" x14ac:dyDescent="0.2">
      <c r="A39" s="109">
        <v>1998</v>
      </c>
      <c r="B39" s="112">
        <v>75.5</v>
      </c>
      <c r="C39" s="112">
        <v>47.3</v>
      </c>
      <c r="D39" s="112">
        <v>28</v>
      </c>
      <c r="E39" s="112">
        <v>11.1</v>
      </c>
      <c r="F39" s="112">
        <v>57.6</v>
      </c>
      <c r="G39" s="112">
        <v>33.299999999999997</v>
      </c>
      <c r="H39" s="112">
        <v>17.8</v>
      </c>
      <c r="I39" s="112">
        <v>5.2</v>
      </c>
    </row>
    <row r="40" spans="1:9" x14ac:dyDescent="0.2">
      <c r="A40" s="109">
        <v>1999</v>
      </c>
      <c r="B40" s="112">
        <v>75.400000000000006</v>
      </c>
      <c r="C40" s="112">
        <v>46.9</v>
      </c>
      <c r="D40" s="112">
        <v>28.5</v>
      </c>
      <c r="E40" s="112">
        <v>11.7</v>
      </c>
      <c r="F40" s="112">
        <v>57.9</v>
      </c>
      <c r="G40" s="112">
        <v>33.700000000000003</v>
      </c>
      <c r="H40" s="112">
        <v>18.399999999999999</v>
      </c>
      <c r="I40" s="112">
        <v>5.5</v>
      </c>
    </row>
    <row r="41" spans="1:9" x14ac:dyDescent="0.2">
      <c r="A41" s="109">
        <v>2000</v>
      </c>
      <c r="B41" s="112">
        <v>74.3</v>
      </c>
      <c r="C41" s="112">
        <v>47</v>
      </c>
      <c r="D41" s="112">
        <v>30.3</v>
      </c>
      <c r="E41" s="112">
        <v>12</v>
      </c>
      <c r="F41" s="112">
        <v>58.3</v>
      </c>
      <c r="G41" s="112">
        <v>34.1</v>
      </c>
      <c r="H41" s="112">
        <v>19.5</v>
      </c>
      <c r="I41" s="112">
        <v>5.8</v>
      </c>
    </row>
    <row r="42" spans="1:9" x14ac:dyDescent="0.2">
      <c r="A42" s="109">
        <v>2001</v>
      </c>
      <c r="B42" s="112">
        <v>74.900000000000006</v>
      </c>
      <c r="C42" s="112">
        <v>48.2</v>
      </c>
      <c r="D42" s="112">
        <v>30.2</v>
      </c>
      <c r="E42" s="112">
        <v>12.1</v>
      </c>
      <c r="F42" s="112">
        <v>58.9</v>
      </c>
      <c r="G42" s="112">
        <v>36.700000000000003</v>
      </c>
      <c r="H42" s="112">
        <v>20</v>
      </c>
      <c r="I42" s="112">
        <v>5.9</v>
      </c>
    </row>
    <row r="43" spans="1:9" x14ac:dyDescent="0.2">
      <c r="A43" s="109">
        <v>2002</v>
      </c>
      <c r="B43" s="112">
        <v>75.400000000000006</v>
      </c>
      <c r="C43" s="112">
        <v>50.4</v>
      </c>
      <c r="D43" s="112">
        <v>32.200000000000003</v>
      </c>
      <c r="E43" s="112">
        <v>11.5</v>
      </c>
      <c r="F43" s="112">
        <v>61.1</v>
      </c>
      <c r="G43" s="112">
        <v>37.6</v>
      </c>
      <c r="H43" s="112">
        <v>20.7</v>
      </c>
      <c r="I43" s="112">
        <v>6</v>
      </c>
    </row>
    <row r="44" spans="1:9" x14ac:dyDescent="0.2">
      <c r="A44" s="109">
        <v>2003</v>
      </c>
      <c r="B44" s="112">
        <v>74.900000000000006</v>
      </c>
      <c r="C44" s="112">
        <v>49.5</v>
      </c>
      <c r="D44" s="112">
        <v>32.799999999999997</v>
      </c>
      <c r="E44" s="112">
        <v>12.3</v>
      </c>
      <c r="F44" s="112">
        <v>62.5</v>
      </c>
      <c r="G44" s="112">
        <v>38.6</v>
      </c>
      <c r="H44" s="112">
        <v>22.7</v>
      </c>
      <c r="I44" s="112">
        <v>6.4</v>
      </c>
    </row>
    <row r="45" spans="1:9" x14ac:dyDescent="0.2">
      <c r="A45" s="109">
        <v>2004</v>
      </c>
      <c r="B45" s="112">
        <v>74.400000000000006</v>
      </c>
      <c r="C45" s="112">
        <v>50.8</v>
      </c>
      <c r="D45" s="112">
        <v>32.6</v>
      </c>
      <c r="E45" s="112">
        <v>12.8</v>
      </c>
      <c r="F45" s="112">
        <v>62.1</v>
      </c>
      <c r="G45" s="112">
        <v>38.700000000000003</v>
      </c>
      <c r="H45" s="112">
        <v>23.3</v>
      </c>
      <c r="I45" s="112">
        <v>6.7</v>
      </c>
    </row>
    <row r="46" spans="1:9" x14ac:dyDescent="0.2">
      <c r="A46" s="109">
        <v>2005</v>
      </c>
      <c r="B46" s="112">
        <v>74.7</v>
      </c>
      <c r="C46" s="112">
        <v>52.5</v>
      </c>
      <c r="D46" s="112">
        <v>33.6</v>
      </c>
      <c r="E46" s="112">
        <v>13.5</v>
      </c>
      <c r="F46" s="112">
        <v>62.7</v>
      </c>
      <c r="G46" s="112">
        <v>40</v>
      </c>
      <c r="H46" s="112">
        <v>23.7</v>
      </c>
      <c r="I46" s="112">
        <v>7.1</v>
      </c>
    </row>
    <row r="47" spans="1:9" x14ac:dyDescent="0.2">
      <c r="A47" s="109">
        <v>2006</v>
      </c>
      <c r="B47" s="112">
        <v>75.2</v>
      </c>
      <c r="C47" s="112">
        <v>52.4</v>
      </c>
      <c r="D47" s="112">
        <v>34.4</v>
      </c>
      <c r="E47" s="112">
        <v>13.9</v>
      </c>
      <c r="F47" s="112">
        <v>63.8</v>
      </c>
      <c r="G47" s="112">
        <v>41.5</v>
      </c>
      <c r="H47" s="112">
        <v>24.2</v>
      </c>
      <c r="I47" s="112">
        <v>7.1</v>
      </c>
    </row>
    <row r="48" spans="1:9" x14ac:dyDescent="0.2">
      <c r="A48" s="109">
        <v>2007</v>
      </c>
      <c r="B48" s="112">
        <v>75.400000000000006</v>
      </c>
      <c r="C48" s="112">
        <v>51.7</v>
      </c>
      <c r="D48" s="112">
        <v>34.299999999999997</v>
      </c>
      <c r="E48" s="112">
        <v>14</v>
      </c>
      <c r="F48" s="112">
        <v>63.8</v>
      </c>
      <c r="G48" s="112">
        <v>41.8</v>
      </c>
      <c r="H48" s="112">
        <v>25.7</v>
      </c>
      <c r="I48" s="112">
        <v>7.7</v>
      </c>
    </row>
    <row r="49" spans="1:9" x14ac:dyDescent="0.2">
      <c r="A49" s="113">
        <v>2008</v>
      </c>
      <c r="B49" s="112">
        <v>75.8</v>
      </c>
      <c r="C49" s="112">
        <v>53</v>
      </c>
      <c r="D49" s="112">
        <v>35.6</v>
      </c>
      <c r="E49" s="112">
        <v>14.6</v>
      </c>
      <c r="F49" s="112">
        <v>64.599999999999994</v>
      </c>
      <c r="G49" s="112">
        <v>42</v>
      </c>
      <c r="H49" s="112">
        <v>26.4</v>
      </c>
      <c r="I49" s="112">
        <v>8.1</v>
      </c>
    </row>
    <row r="50" spans="1:9" x14ac:dyDescent="0.2">
      <c r="A50" s="113">
        <v>2009</v>
      </c>
      <c r="B50" s="112">
        <v>75.400000000000006</v>
      </c>
      <c r="C50" s="112">
        <v>55.1</v>
      </c>
      <c r="D50" s="112">
        <v>36.299999999999997</v>
      </c>
      <c r="E50" s="112">
        <v>14.8</v>
      </c>
      <c r="F50" s="112">
        <v>65.5</v>
      </c>
      <c r="G50" s="112">
        <v>44</v>
      </c>
      <c r="H50" s="112">
        <v>26.6</v>
      </c>
      <c r="I50" s="112">
        <v>8.3000000000000007</v>
      </c>
    </row>
    <row r="51" spans="1:9" x14ac:dyDescent="0.2">
      <c r="A51" s="113">
        <v>2010</v>
      </c>
      <c r="B51" s="112">
        <v>75.599999999999994</v>
      </c>
      <c r="C51" s="112">
        <v>54.6</v>
      </c>
      <c r="D51" s="112">
        <v>36.5</v>
      </c>
      <c r="E51" s="112">
        <v>14.7</v>
      </c>
      <c r="F51" s="112">
        <v>65.599999999999994</v>
      </c>
      <c r="G51" s="112">
        <v>45.3</v>
      </c>
      <c r="H51" s="112">
        <v>27</v>
      </c>
      <c r="I51" s="112">
        <v>8.3000000000000007</v>
      </c>
    </row>
    <row r="52" spans="1:9" x14ac:dyDescent="0.2">
      <c r="A52" s="113">
        <v>2011</v>
      </c>
      <c r="B52" s="112">
        <v>75.400000000000006</v>
      </c>
      <c r="C52" s="112">
        <v>53.2</v>
      </c>
      <c r="D52" s="112">
        <v>37.4</v>
      </c>
      <c r="E52" s="112">
        <v>15.4</v>
      </c>
      <c r="F52" s="112">
        <v>65.3</v>
      </c>
      <c r="G52" s="112">
        <v>44.7</v>
      </c>
      <c r="H52" s="112">
        <v>27.3</v>
      </c>
      <c r="I52" s="112">
        <v>8.4</v>
      </c>
    </row>
    <row r="53" spans="1:9" x14ac:dyDescent="0.2">
      <c r="A53" s="113">
        <v>2012</v>
      </c>
      <c r="B53" s="112">
        <v>75.54730983302413</v>
      </c>
      <c r="C53" s="112">
        <v>54.6</v>
      </c>
      <c r="D53" s="112">
        <v>37.1</v>
      </c>
      <c r="E53" s="112">
        <v>16.2</v>
      </c>
      <c r="F53" s="112">
        <v>65.156530133774652</v>
      </c>
      <c r="G53" s="112">
        <v>44.1</v>
      </c>
      <c r="H53" s="112">
        <v>27.6</v>
      </c>
      <c r="I53" s="112">
        <v>8.5</v>
      </c>
    </row>
    <row r="54" spans="1:9" x14ac:dyDescent="0.2">
      <c r="A54" s="113">
        <v>2013</v>
      </c>
      <c r="B54" s="112">
        <v>75.705886622631922</v>
      </c>
      <c r="C54" s="112">
        <v>54</v>
      </c>
      <c r="D54" s="112">
        <v>37.200000000000003</v>
      </c>
      <c r="E54" s="112">
        <v>15.9</v>
      </c>
      <c r="F54" s="112">
        <v>64.354697102721687</v>
      </c>
      <c r="G54" s="112">
        <v>45.2</v>
      </c>
      <c r="H54" s="112">
        <v>27.6</v>
      </c>
      <c r="I54" s="112">
        <v>9.1</v>
      </c>
    </row>
    <row r="55" spans="1:9" x14ac:dyDescent="0.2">
      <c r="A55" s="113">
        <v>2014</v>
      </c>
      <c r="B55" s="112">
        <v>74.873331906087202</v>
      </c>
      <c r="C55" s="112">
        <v>56.2</v>
      </c>
      <c r="D55" s="112">
        <v>36.1</v>
      </c>
      <c r="E55" s="112">
        <v>15.7</v>
      </c>
      <c r="F55" s="112">
        <v>64.025240783792754</v>
      </c>
      <c r="G55" s="112">
        <v>44.7</v>
      </c>
      <c r="H55" s="112">
        <v>27.5</v>
      </c>
      <c r="I55" s="112">
        <v>9.1999999999999993</v>
      </c>
    </row>
    <row r="56" spans="1:9" x14ac:dyDescent="0.2">
      <c r="A56" s="111">
        <v>2015</v>
      </c>
      <c r="B56" s="110">
        <v>74.902179988820578</v>
      </c>
      <c r="C56" s="110">
        <v>55.8</v>
      </c>
      <c r="D56" s="110">
        <v>36.799999999999997</v>
      </c>
      <c r="E56" s="110">
        <v>15.8</v>
      </c>
      <c r="F56" s="110">
        <v>63.545829784446049</v>
      </c>
      <c r="G56" s="110">
        <v>45.2</v>
      </c>
      <c r="H56" s="110">
        <v>27.9</v>
      </c>
      <c r="I56" s="110">
        <v>9.1999999999999993</v>
      </c>
    </row>
    <row r="57" spans="1:9" ht="25.5" customHeight="1" x14ac:dyDescent="0.2">
      <c r="A57" s="211" t="s">
        <v>182</v>
      </c>
      <c r="B57" s="211"/>
      <c r="C57" s="211"/>
      <c r="D57" s="211"/>
      <c r="E57" s="211"/>
      <c r="F57" s="211"/>
      <c r="G57" s="211"/>
      <c r="H57" s="211"/>
      <c r="I57" s="211"/>
    </row>
    <row r="58" spans="1:9" ht="12.75" customHeight="1" x14ac:dyDescent="0.2">
      <c r="A58" s="211" t="s">
        <v>0</v>
      </c>
      <c r="B58" s="211"/>
      <c r="C58" s="211"/>
      <c r="D58" s="211"/>
      <c r="E58" s="211"/>
      <c r="F58" s="211"/>
      <c r="G58" s="211"/>
      <c r="H58" s="211"/>
      <c r="I58" s="211"/>
    </row>
    <row r="59" spans="1:9" ht="12.75" customHeight="1" x14ac:dyDescent="0.2">
      <c r="A59" s="211" t="s">
        <v>181</v>
      </c>
      <c r="B59" s="211"/>
      <c r="C59" s="211"/>
      <c r="D59" s="211"/>
      <c r="E59" s="211"/>
      <c r="F59" s="211"/>
      <c r="G59" s="211"/>
      <c r="H59" s="211"/>
      <c r="I59" s="211"/>
    </row>
  </sheetData>
  <pageMargins left="0.75" right="0.75" top="1" bottom="1" header="0.5" footer="0.5"/>
  <pageSetup scale="86"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zoomScaleNormal="100" workbookViewId="0">
      <selection activeCell="J33" sqref="J33"/>
    </sheetView>
  </sheetViews>
  <sheetFormatPr defaultColWidth="9" defaultRowHeight="12.75" x14ac:dyDescent="0.2"/>
  <cols>
    <col min="1" max="1" width="40" style="115" customWidth="1"/>
    <col min="2" max="2" width="14.1640625" style="115" customWidth="1"/>
    <col min="3" max="3" width="8.6640625" style="115" customWidth="1"/>
    <col min="4" max="4" width="13.33203125" style="115" customWidth="1"/>
    <col min="5" max="5" width="8" style="115" customWidth="1"/>
    <col min="6" max="6" width="14.1640625" style="115" customWidth="1"/>
    <col min="7" max="7" width="8.83203125" style="115" customWidth="1"/>
    <col min="8" max="8" width="11.83203125" style="115" customWidth="1"/>
    <col min="9" max="9" width="7.83203125" style="115" customWidth="1"/>
    <col min="10" max="10" width="14" style="115" customWidth="1"/>
    <col min="11" max="11" width="7.33203125" style="115" customWidth="1"/>
    <col min="12" max="12" width="11.83203125" style="115" customWidth="1"/>
    <col min="13" max="13" width="7.1640625" style="115" customWidth="1"/>
    <col min="14" max="14" width="14.83203125" style="115" customWidth="1"/>
    <col min="15" max="15" width="7" style="115" customWidth="1"/>
    <col min="16" max="16" width="12.83203125" style="115" customWidth="1"/>
    <col min="17" max="17" width="7.6640625" style="115" customWidth="1"/>
    <col min="18" max="16384" width="9" style="115"/>
  </cols>
  <sheetData>
    <row r="1" spans="1:21" ht="12.75" customHeight="1" x14ac:dyDescent="0.2">
      <c r="A1" s="209" t="s">
        <v>202</v>
      </c>
      <c r="B1" s="209"/>
      <c r="C1" s="209"/>
      <c r="D1" s="209"/>
      <c r="E1" s="209"/>
      <c r="F1" s="209"/>
      <c r="G1" s="209"/>
      <c r="H1" s="209"/>
      <c r="I1" s="209"/>
      <c r="J1" s="209"/>
      <c r="K1" s="209"/>
      <c r="L1" s="209"/>
      <c r="M1" s="209"/>
      <c r="N1" s="209"/>
      <c r="O1" s="209"/>
      <c r="P1" s="209"/>
      <c r="Q1" s="209"/>
    </row>
    <row r="2" spans="1:21" x14ac:dyDescent="0.2">
      <c r="A2" s="146"/>
      <c r="B2" s="210">
        <v>2007</v>
      </c>
      <c r="C2" s="210"/>
      <c r="D2" s="210"/>
      <c r="E2" s="210"/>
      <c r="F2" s="210">
        <v>2009</v>
      </c>
      <c r="G2" s="210"/>
      <c r="H2" s="210"/>
      <c r="I2" s="210"/>
      <c r="J2" s="210">
        <v>2011</v>
      </c>
      <c r="K2" s="210"/>
      <c r="L2" s="210"/>
      <c r="M2" s="210"/>
      <c r="N2" s="210">
        <v>2013</v>
      </c>
      <c r="O2" s="210"/>
      <c r="P2" s="210"/>
      <c r="Q2" s="210"/>
    </row>
    <row r="3" spans="1:21" ht="14.25" x14ac:dyDescent="0.2">
      <c r="B3" s="130" t="s">
        <v>197</v>
      </c>
      <c r="C3" s="130" t="s">
        <v>195</v>
      </c>
      <c r="D3" s="130" t="s">
        <v>201</v>
      </c>
      <c r="E3" s="130" t="s">
        <v>195</v>
      </c>
      <c r="F3" s="130" t="s">
        <v>197</v>
      </c>
      <c r="G3" s="130" t="s">
        <v>195</v>
      </c>
      <c r="H3" s="130" t="s">
        <v>201</v>
      </c>
      <c r="I3" s="130" t="s">
        <v>195</v>
      </c>
      <c r="J3" s="130" t="s">
        <v>197</v>
      </c>
      <c r="K3" s="130" t="s">
        <v>195</v>
      </c>
      <c r="L3" s="130" t="s">
        <v>201</v>
      </c>
      <c r="M3" s="130" t="s">
        <v>195</v>
      </c>
      <c r="N3" s="130" t="s">
        <v>197</v>
      </c>
      <c r="O3" s="130" t="s">
        <v>195</v>
      </c>
      <c r="P3" s="130" t="s">
        <v>201</v>
      </c>
      <c r="Q3" s="130" t="s">
        <v>195</v>
      </c>
    </row>
    <row r="4" spans="1:21" ht="12.75" customHeight="1" x14ac:dyDescent="0.2">
      <c r="A4" s="108"/>
      <c r="B4" s="212" t="s">
        <v>39</v>
      </c>
      <c r="C4" s="212"/>
      <c r="D4" s="212"/>
      <c r="E4" s="212"/>
      <c r="F4" s="212"/>
      <c r="G4" s="212"/>
      <c r="H4" s="212"/>
      <c r="I4" s="212"/>
      <c r="J4" s="212"/>
      <c r="K4" s="212"/>
      <c r="L4" s="212"/>
      <c r="M4" s="212"/>
      <c r="N4" s="212"/>
      <c r="O4" s="212"/>
      <c r="P4" s="212"/>
      <c r="Q4" s="213"/>
      <c r="U4" s="108"/>
    </row>
    <row r="5" spans="1:21" x14ac:dyDescent="0.2">
      <c r="A5" s="115" t="s">
        <v>194</v>
      </c>
      <c r="B5" s="145">
        <v>23858</v>
      </c>
      <c r="C5" s="144">
        <v>100</v>
      </c>
      <c r="D5" s="143">
        <v>32153</v>
      </c>
      <c r="E5" s="142">
        <v>100</v>
      </c>
      <c r="F5" s="131">
        <v>24115</v>
      </c>
      <c r="G5" s="137">
        <v>100</v>
      </c>
      <c r="H5" s="131">
        <v>32473</v>
      </c>
      <c r="I5" s="137">
        <v>100</v>
      </c>
      <c r="J5" s="131">
        <v>26419</v>
      </c>
      <c r="K5" s="137">
        <v>100</v>
      </c>
      <c r="L5" s="131">
        <v>35799</v>
      </c>
      <c r="M5" s="137">
        <v>100</v>
      </c>
      <c r="N5" s="131">
        <v>28330</v>
      </c>
      <c r="O5" s="137">
        <v>100</v>
      </c>
      <c r="P5" s="131">
        <v>38327</v>
      </c>
      <c r="Q5" s="137">
        <v>100</v>
      </c>
    </row>
    <row r="6" spans="1:21" x14ac:dyDescent="0.2">
      <c r="A6" s="115" t="s">
        <v>193</v>
      </c>
      <c r="B6" s="141"/>
      <c r="C6" s="140"/>
      <c r="D6" s="139"/>
      <c r="E6" s="138"/>
      <c r="F6" s="131"/>
      <c r="G6" s="137"/>
      <c r="H6" s="131"/>
      <c r="I6" s="137"/>
      <c r="J6" s="131"/>
      <c r="K6" s="137"/>
      <c r="L6" s="131"/>
      <c r="M6" s="137"/>
      <c r="N6" s="131"/>
      <c r="O6" s="137"/>
      <c r="P6" s="131"/>
      <c r="Q6" s="137"/>
    </row>
    <row r="7" spans="1:21" ht="13.5" customHeight="1" x14ac:dyDescent="0.2">
      <c r="A7" s="116" t="s">
        <v>192</v>
      </c>
      <c r="B7" s="141">
        <v>9498</v>
      </c>
      <c r="C7" s="140">
        <v>39.810545728895967</v>
      </c>
      <c r="D7" s="139">
        <v>11729</v>
      </c>
      <c r="E7" s="138">
        <v>36.478711162255465</v>
      </c>
      <c r="F7" s="131">
        <v>10169</v>
      </c>
      <c r="G7" s="137">
        <v>42.2</v>
      </c>
      <c r="H7" s="131">
        <v>12629</v>
      </c>
      <c r="I7" s="137">
        <v>38.9</v>
      </c>
      <c r="J7" s="131">
        <v>11199</v>
      </c>
      <c r="K7" s="137">
        <v>42.4</v>
      </c>
      <c r="L7" s="131">
        <v>14013</v>
      </c>
      <c r="M7" s="137">
        <v>39.1</v>
      </c>
      <c r="N7" s="131">
        <v>10905</v>
      </c>
      <c r="O7" s="137">
        <v>38.5</v>
      </c>
      <c r="P7" s="131">
        <v>13541</v>
      </c>
      <c r="Q7" s="137">
        <v>35.299999999999997</v>
      </c>
    </row>
    <row r="8" spans="1:21" x14ac:dyDescent="0.2">
      <c r="A8" s="116" t="s">
        <v>191</v>
      </c>
      <c r="B8" s="141">
        <v>8955</v>
      </c>
      <c r="C8" s="140">
        <v>37.53457959594266</v>
      </c>
      <c r="D8" s="139">
        <v>11016</v>
      </c>
      <c r="E8" s="138">
        <v>34.261188691568442</v>
      </c>
      <c r="F8" s="131">
        <v>9614</v>
      </c>
      <c r="G8" s="137">
        <v>39.9</v>
      </c>
      <c r="H8" s="131">
        <v>11877</v>
      </c>
      <c r="I8" s="137">
        <v>36.6</v>
      </c>
      <c r="J8" s="131">
        <v>10621</v>
      </c>
      <c r="K8" s="137">
        <v>40.200000000000003</v>
      </c>
      <c r="L8" s="131">
        <v>13251</v>
      </c>
      <c r="M8" s="137">
        <v>37</v>
      </c>
      <c r="N8" s="131">
        <v>10316</v>
      </c>
      <c r="O8" s="137">
        <v>36.4</v>
      </c>
      <c r="P8" s="131">
        <v>12809</v>
      </c>
      <c r="Q8" s="137">
        <v>33.4</v>
      </c>
    </row>
    <row r="9" spans="1:21" x14ac:dyDescent="0.2">
      <c r="A9" s="116" t="s">
        <v>190</v>
      </c>
      <c r="B9" s="141">
        <v>1023</v>
      </c>
      <c r="C9" s="140">
        <v>4.2878698968899318</v>
      </c>
      <c r="D9" s="139">
        <v>1272</v>
      </c>
      <c r="E9" s="138">
        <v>3.9560849687431969</v>
      </c>
      <c r="F9" s="131">
        <v>1003</v>
      </c>
      <c r="G9" s="137">
        <v>4.2</v>
      </c>
      <c r="H9" s="131">
        <v>1252</v>
      </c>
      <c r="I9" s="137">
        <v>3.9</v>
      </c>
      <c r="J9" s="131">
        <v>1120</v>
      </c>
      <c r="K9" s="137">
        <v>4.2</v>
      </c>
      <c r="L9" s="131">
        <v>1380</v>
      </c>
      <c r="M9" s="137">
        <v>3.9</v>
      </c>
      <c r="N9" s="131">
        <v>1063</v>
      </c>
      <c r="O9" s="137">
        <v>3.8</v>
      </c>
      <c r="P9" s="131">
        <v>1290</v>
      </c>
      <c r="Q9" s="137">
        <v>3.4</v>
      </c>
    </row>
    <row r="10" spans="1:21" ht="24" customHeight="1" x14ac:dyDescent="0.2">
      <c r="A10" s="214" t="s">
        <v>189</v>
      </c>
      <c r="B10" s="215">
        <v>61</v>
      </c>
      <c r="C10" s="216">
        <v>0.25567943666694609</v>
      </c>
      <c r="D10" s="217">
        <v>80</v>
      </c>
      <c r="E10" s="218">
        <v>0.24881037539265385</v>
      </c>
      <c r="F10" s="219">
        <v>48</v>
      </c>
      <c r="G10" s="220">
        <v>0.2</v>
      </c>
      <c r="H10" s="219">
        <v>73</v>
      </c>
      <c r="I10" s="220">
        <v>0.2</v>
      </c>
      <c r="J10" s="219">
        <v>76</v>
      </c>
      <c r="K10" s="220">
        <v>0.3</v>
      </c>
      <c r="L10" s="219">
        <v>105</v>
      </c>
      <c r="M10" s="220">
        <v>0.3</v>
      </c>
      <c r="N10" s="219">
        <v>106</v>
      </c>
      <c r="O10" s="220">
        <v>0.4</v>
      </c>
      <c r="P10" s="219">
        <v>147</v>
      </c>
      <c r="Q10" s="220">
        <v>0.4</v>
      </c>
    </row>
    <row r="11" spans="1:21" x14ac:dyDescent="0.2">
      <c r="A11" s="114"/>
      <c r="B11" s="210">
        <v>1999</v>
      </c>
      <c r="C11" s="210"/>
      <c r="D11" s="210"/>
      <c r="E11" s="210"/>
      <c r="F11" s="210">
        <v>2001</v>
      </c>
      <c r="G11" s="210"/>
      <c r="H11" s="210"/>
      <c r="I11" s="210"/>
      <c r="J11" s="210">
        <v>2003</v>
      </c>
      <c r="K11" s="210"/>
      <c r="L11" s="210"/>
      <c r="M11" s="210"/>
      <c r="N11" s="210">
        <v>2005</v>
      </c>
      <c r="O11" s="210"/>
      <c r="P11" s="210"/>
      <c r="Q11" s="210"/>
    </row>
    <row r="12" spans="1:21" ht="14.25" x14ac:dyDescent="0.2">
      <c r="B12" s="130" t="s">
        <v>197</v>
      </c>
      <c r="C12" s="130" t="s">
        <v>195</v>
      </c>
      <c r="D12" s="130" t="s">
        <v>201</v>
      </c>
      <c r="E12" s="130" t="s">
        <v>195</v>
      </c>
      <c r="F12" s="130" t="s">
        <v>197</v>
      </c>
      <c r="G12" s="130" t="s">
        <v>195</v>
      </c>
      <c r="H12" s="130" t="s">
        <v>201</v>
      </c>
      <c r="I12" s="130" t="s">
        <v>195</v>
      </c>
      <c r="J12" s="130" t="s">
        <v>197</v>
      </c>
      <c r="K12" s="130" t="s">
        <v>195</v>
      </c>
      <c r="L12" s="130" t="s">
        <v>201</v>
      </c>
      <c r="M12" s="130" t="s">
        <v>195</v>
      </c>
      <c r="N12" s="130" t="s">
        <v>197</v>
      </c>
      <c r="O12" s="130" t="s">
        <v>195</v>
      </c>
      <c r="P12" s="130" t="s">
        <v>201</v>
      </c>
      <c r="Q12" s="130" t="s">
        <v>195</v>
      </c>
    </row>
    <row r="13" spans="1:21" ht="12.75" customHeight="1" x14ac:dyDescent="0.2">
      <c r="A13" s="108"/>
      <c r="B13" s="212" t="s">
        <v>39</v>
      </c>
      <c r="C13" s="212"/>
      <c r="D13" s="212"/>
      <c r="E13" s="212"/>
      <c r="F13" s="212"/>
      <c r="G13" s="212"/>
      <c r="H13" s="212"/>
      <c r="I13" s="212"/>
      <c r="J13" s="212"/>
      <c r="K13" s="212"/>
      <c r="L13" s="212"/>
      <c r="M13" s="212"/>
      <c r="N13" s="212"/>
      <c r="O13" s="212"/>
      <c r="P13" s="212"/>
      <c r="Q13" s="213"/>
    </row>
    <row r="14" spans="1:21" x14ac:dyDescent="0.2">
      <c r="A14" s="115" t="s">
        <v>194</v>
      </c>
      <c r="B14" s="136">
        <v>22044</v>
      </c>
      <c r="C14" s="135">
        <v>100</v>
      </c>
      <c r="D14" s="136">
        <v>29774</v>
      </c>
      <c r="E14" s="135">
        <v>100</v>
      </c>
      <c r="F14" s="136">
        <v>22366</v>
      </c>
      <c r="G14" s="135">
        <v>100</v>
      </c>
      <c r="H14" s="136">
        <v>30083</v>
      </c>
      <c r="I14" s="135">
        <v>100</v>
      </c>
      <c r="J14" s="136">
        <v>22423</v>
      </c>
      <c r="K14" s="135">
        <v>100</v>
      </c>
      <c r="L14" s="136">
        <v>30258</v>
      </c>
      <c r="M14" s="135">
        <v>100</v>
      </c>
      <c r="N14" s="136">
        <v>23138</v>
      </c>
      <c r="O14" s="135">
        <v>100</v>
      </c>
      <c r="P14" s="136">
        <v>31230</v>
      </c>
      <c r="Q14" s="135">
        <v>100</v>
      </c>
    </row>
    <row r="15" spans="1:21" x14ac:dyDescent="0.2">
      <c r="A15" s="115" t="s">
        <v>193</v>
      </c>
      <c r="B15" s="136"/>
      <c r="C15" s="135"/>
      <c r="D15" s="136"/>
      <c r="E15" s="135"/>
      <c r="F15" s="136"/>
      <c r="G15" s="135"/>
      <c r="H15" s="136"/>
      <c r="I15" s="135"/>
      <c r="J15" s="136"/>
      <c r="K15" s="135"/>
      <c r="L15" s="136"/>
      <c r="M15" s="135"/>
      <c r="N15" s="136"/>
      <c r="O15" s="135"/>
      <c r="P15" s="136"/>
      <c r="Q15" s="135"/>
    </row>
    <row r="16" spans="1:21" x14ac:dyDescent="0.2">
      <c r="A16" s="116" t="s">
        <v>192</v>
      </c>
      <c r="B16" s="136">
        <v>8038</v>
      </c>
      <c r="C16" s="135">
        <v>36.463436762837958</v>
      </c>
      <c r="D16" s="136">
        <v>10187</v>
      </c>
      <c r="E16" s="135">
        <v>34.214415261637669</v>
      </c>
      <c r="F16" s="136">
        <v>8551</v>
      </c>
      <c r="G16" s="135">
        <v>38.232138066708401</v>
      </c>
      <c r="H16" s="136">
        <v>10888</v>
      </c>
      <c r="I16" s="135">
        <v>36.193198816607385</v>
      </c>
      <c r="J16" s="136">
        <v>8120</v>
      </c>
      <c r="K16" s="135">
        <v>36.212817196628464</v>
      </c>
      <c r="L16" s="136">
        <v>10298</v>
      </c>
      <c r="M16" s="135">
        <v>34.033974486086329</v>
      </c>
      <c r="N16" s="136">
        <v>9570</v>
      </c>
      <c r="O16" s="135">
        <v>41.360532457429336</v>
      </c>
      <c r="P16" s="136">
        <v>11994</v>
      </c>
      <c r="Q16" s="135">
        <v>38.405379442843419</v>
      </c>
    </row>
    <row r="17" spans="1:17" x14ac:dyDescent="0.2">
      <c r="A17" s="116" t="s">
        <v>191</v>
      </c>
      <c r="B17" s="136">
        <v>7230</v>
      </c>
      <c r="C17" s="135">
        <v>32.798040283070222</v>
      </c>
      <c r="D17" s="136">
        <v>9182</v>
      </c>
      <c r="E17" s="135">
        <v>30.838987035668701</v>
      </c>
      <c r="F17" s="136">
        <v>7833</v>
      </c>
      <c r="G17" s="135">
        <v>35.021908253599214</v>
      </c>
      <c r="H17" s="136">
        <v>9962</v>
      </c>
      <c r="I17" s="135">
        <v>33.115048366186883</v>
      </c>
      <c r="J17" s="136">
        <v>7344</v>
      </c>
      <c r="K17" s="135">
        <v>32.752084912812734</v>
      </c>
      <c r="L17" s="136">
        <v>9312</v>
      </c>
      <c r="M17" s="135">
        <v>30.775332143565336</v>
      </c>
      <c r="N17" s="136">
        <v>8936</v>
      </c>
      <c r="O17" s="135">
        <v>38.620451205808628</v>
      </c>
      <c r="P17" s="136">
        <v>11157</v>
      </c>
      <c r="Q17" s="135">
        <v>35.725264169068204</v>
      </c>
    </row>
    <row r="18" spans="1:17" x14ac:dyDescent="0.2">
      <c r="A18" s="116" t="s">
        <v>190</v>
      </c>
      <c r="B18" s="136">
        <v>1265</v>
      </c>
      <c r="C18" s="135">
        <v>5.7385229540918159</v>
      </c>
      <c r="D18" s="136">
        <v>1547</v>
      </c>
      <c r="E18" s="135">
        <v>5.1958084234567066</v>
      </c>
      <c r="F18" s="136">
        <v>1190</v>
      </c>
      <c r="G18" s="135">
        <v>5.3205758740946081</v>
      </c>
      <c r="H18" s="136">
        <v>1484</v>
      </c>
      <c r="I18" s="135">
        <v>4.9330186484060761</v>
      </c>
      <c r="J18" s="136">
        <v>1138</v>
      </c>
      <c r="K18" s="135">
        <v>5.0751460553895553</v>
      </c>
      <c r="L18" s="136">
        <v>1413</v>
      </c>
      <c r="M18" s="135">
        <v>4.6698393813206422</v>
      </c>
      <c r="N18" s="136">
        <v>1090</v>
      </c>
      <c r="O18" s="135">
        <v>4.7108652433226723</v>
      </c>
      <c r="P18" s="136">
        <v>1370</v>
      </c>
      <c r="Q18" s="135">
        <v>4.3868075568363754</v>
      </c>
    </row>
    <row r="19" spans="1:17" ht="24.75" customHeight="1" x14ac:dyDescent="0.2">
      <c r="A19" s="214" t="s">
        <v>189</v>
      </c>
      <c r="B19" s="221">
        <v>94</v>
      </c>
      <c r="C19" s="222">
        <v>0.42641988749773185</v>
      </c>
      <c r="D19" s="221">
        <v>117</v>
      </c>
      <c r="E19" s="222">
        <v>0.39296030093370055</v>
      </c>
      <c r="F19" s="221">
        <v>105</v>
      </c>
      <c r="G19" s="222">
        <v>0.46946257712599482</v>
      </c>
      <c r="H19" s="221">
        <v>143</v>
      </c>
      <c r="I19" s="222">
        <v>0.47535152744074721</v>
      </c>
      <c r="J19" s="221">
        <v>109</v>
      </c>
      <c r="K19" s="222">
        <v>0.48610801409267274</v>
      </c>
      <c r="L19" s="221">
        <v>157</v>
      </c>
      <c r="M19" s="222">
        <v>0.5188710423689602</v>
      </c>
      <c r="N19" s="221">
        <v>64</v>
      </c>
      <c r="O19" s="222">
        <v>0.27660126199325785</v>
      </c>
      <c r="P19" s="221">
        <v>86</v>
      </c>
      <c r="Q19" s="222">
        <v>0.27537624079410822</v>
      </c>
    </row>
    <row r="20" spans="1:17" x14ac:dyDescent="0.2">
      <c r="A20" s="114"/>
      <c r="B20" s="210">
        <v>1985</v>
      </c>
      <c r="C20" s="210"/>
      <c r="D20" s="210"/>
      <c r="E20" s="210"/>
      <c r="F20" s="210">
        <v>1989</v>
      </c>
      <c r="G20" s="210"/>
      <c r="H20" s="210"/>
      <c r="I20" s="210"/>
      <c r="J20" s="210">
        <v>1995</v>
      </c>
      <c r="K20" s="210"/>
      <c r="L20" s="210"/>
      <c r="M20" s="210"/>
      <c r="N20" s="210">
        <v>1997</v>
      </c>
      <c r="O20" s="210"/>
      <c r="P20" s="210"/>
      <c r="Q20" s="210"/>
    </row>
    <row r="21" spans="1:17" ht="14.25" x14ac:dyDescent="0.2">
      <c r="A21" s="116"/>
      <c r="B21" s="130" t="s">
        <v>197</v>
      </c>
      <c r="C21" s="130" t="s">
        <v>195</v>
      </c>
      <c r="D21" s="130" t="s">
        <v>201</v>
      </c>
      <c r="E21" s="130" t="s">
        <v>195</v>
      </c>
      <c r="F21" s="130" t="s">
        <v>197</v>
      </c>
      <c r="G21" s="130" t="s">
        <v>195</v>
      </c>
      <c r="H21" s="130" t="s">
        <v>201</v>
      </c>
      <c r="I21" s="130" t="s">
        <v>195</v>
      </c>
      <c r="J21" s="130" t="s">
        <v>197</v>
      </c>
      <c r="K21" s="130" t="s">
        <v>195</v>
      </c>
      <c r="L21" s="130" t="s">
        <v>201</v>
      </c>
      <c r="M21" s="130" t="s">
        <v>195</v>
      </c>
      <c r="N21" s="130" t="s">
        <v>197</v>
      </c>
      <c r="O21" s="130" t="s">
        <v>195</v>
      </c>
      <c r="P21" s="130" t="s">
        <v>201</v>
      </c>
      <c r="Q21" s="130" t="s">
        <v>195</v>
      </c>
    </row>
    <row r="22" spans="1:17" ht="12.75" customHeight="1" x14ac:dyDescent="0.2">
      <c r="A22" s="108"/>
      <c r="B22" s="212" t="s">
        <v>39</v>
      </c>
      <c r="C22" s="212"/>
      <c r="D22" s="212"/>
      <c r="E22" s="212"/>
      <c r="F22" s="212"/>
      <c r="G22" s="212"/>
      <c r="H22" s="212"/>
      <c r="I22" s="212"/>
      <c r="J22" s="212"/>
      <c r="K22" s="212"/>
      <c r="L22" s="212"/>
      <c r="M22" s="212"/>
      <c r="N22" s="212"/>
      <c r="O22" s="212"/>
      <c r="P22" s="212"/>
      <c r="Q22" s="213"/>
    </row>
    <row r="23" spans="1:17" x14ac:dyDescent="0.2">
      <c r="A23" s="108" t="s">
        <v>194</v>
      </c>
      <c r="B23" s="136">
        <v>18896</v>
      </c>
      <c r="C23" s="135">
        <v>100</v>
      </c>
      <c r="D23" s="136">
        <v>25244</v>
      </c>
      <c r="E23" s="135">
        <v>100</v>
      </c>
      <c r="F23" s="136">
        <v>20101</v>
      </c>
      <c r="G23" s="135">
        <v>100</v>
      </c>
      <c r="H23" s="136">
        <v>27354</v>
      </c>
      <c r="I23" s="135">
        <v>100</v>
      </c>
      <c r="J23" s="136">
        <v>20841</v>
      </c>
      <c r="K23" s="135">
        <v>100</v>
      </c>
      <c r="L23" s="136">
        <v>28221</v>
      </c>
      <c r="M23" s="135">
        <v>100</v>
      </c>
      <c r="N23" s="136">
        <v>21455</v>
      </c>
      <c r="O23" s="135">
        <v>100</v>
      </c>
      <c r="P23" s="136">
        <v>29136</v>
      </c>
      <c r="Q23" s="135">
        <v>100</v>
      </c>
    </row>
    <row r="24" spans="1:17" x14ac:dyDescent="0.2">
      <c r="A24" s="108" t="s">
        <v>193</v>
      </c>
      <c r="B24" s="136"/>
      <c r="C24" s="135"/>
      <c r="D24" s="136"/>
      <c r="E24" s="135"/>
      <c r="F24" s="136"/>
      <c r="G24" s="135"/>
      <c r="H24" s="136"/>
      <c r="I24" s="135"/>
      <c r="J24" s="136"/>
      <c r="K24" s="135"/>
      <c r="L24" s="136"/>
      <c r="M24" s="135"/>
      <c r="N24" s="136"/>
      <c r="O24" s="135"/>
      <c r="P24" s="136"/>
      <c r="Q24" s="135"/>
    </row>
    <row r="25" spans="1:17" x14ac:dyDescent="0.2">
      <c r="A25" s="116" t="s">
        <v>192</v>
      </c>
      <c r="B25" s="136">
        <v>6970</v>
      </c>
      <c r="C25" s="135">
        <v>36.886113463166808</v>
      </c>
      <c r="D25" s="136">
        <v>8527</v>
      </c>
      <c r="E25" s="135">
        <v>33.778323562034544</v>
      </c>
      <c r="F25" s="136">
        <v>6827</v>
      </c>
      <c r="G25" s="135">
        <v>33.963484403761008</v>
      </c>
      <c r="H25" s="136">
        <v>8481</v>
      </c>
      <c r="I25" s="135">
        <v>31.004606273305551</v>
      </c>
      <c r="J25" s="136">
        <v>7177</v>
      </c>
      <c r="K25" s="135">
        <v>34.436927210786436</v>
      </c>
      <c r="L25" s="136">
        <v>8840</v>
      </c>
      <c r="M25" s="135">
        <v>31.32419120513093</v>
      </c>
      <c r="N25" s="136">
        <v>8071</v>
      </c>
      <c r="O25" s="135">
        <v>37.618270799347471</v>
      </c>
      <c r="P25" s="136">
        <v>10163</v>
      </c>
      <c r="Q25" s="135">
        <v>34.881246567819879</v>
      </c>
    </row>
    <row r="26" spans="1:17" x14ac:dyDescent="0.2">
      <c r="A26" s="109" t="s">
        <v>191</v>
      </c>
      <c r="B26" s="136">
        <v>5879</v>
      </c>
      <c r="C26" s="135">
        <v>31.112404741744289</v>
      </c>
      <c r="D26" s="136">
        <v>7108</v>
      </c>
      <c r="E26" s="135">
        <v>28.157185865948342</v>
      </c>
      <c r="F26" s="136">
        <v>5710</v>
      </c>
      <c r="G26" s="135">
        <v>28.406546937963284</v>
      </c>
      <c r="H26" s="136">
        <v>7031</v>
      </c>
      <c r="I26" s="135">
        <v>25.703736199458945</v>
      </c>
      <c r="J26" s="136">
        <v>6306</v>
      </c>
      <c r="K26" s="135">
        <v>30.257665179214051</v>
      </c>
      <c r="L26" s="136">
        <v>7730</v>
      </c>
      <c r="M26" s="135">
        <v>27.390950001771731</v>
      </c>
      <c r="N26" s="136">
        <v>7243</v>
      </c>
      <c r="O26" s="135">
        <v>33.759030529014218</v>
      </c>
      <c r="P26" s="136">
        <v>9106</v>
      </c>
      <c r="Q26" s="135">
        <v>31.253432180120811</v>
      </c>
    </row>
    <row r="27" spans="1:17" x14ac:dyDescent="0.2">
      <c r="A27" s="109" t="s">
        <v>190</v>
      </c>
      <c r="B27" s="136">
        <v>1563</v>
      </c>
      <c r="C27" s="135">
        <v>8.271591871295513</v>
      </c>
      <c r="D27" s="136">
        <v>1945</v>
      </c>
      <c r="E27" s="135">
        <v>7.7048011408651558</v>
      </c>
      <c r="F27" s="136">
        <v>1560</v>
      </c>
      <c r="G27" s="135">
        <v>7.7608079200039803</v>
      </c>
      <c r="H27" s="136">
        <v>1959</v>
      </c>
      <c r="I27" s="135">
        <v>7.1616582583899984</v>
      </c>
      <c r="J27" s="136">
        <v>1251</v>
      </c>
      <c r="K27" s="135">
        <v>6.0025910464948904</v>
      </c>
      <c r="L27" s="136">
        <v>1552</v>
      </c>
      <c r="M27" s="135">
        <v>5.499450763615747</v>
      </c>
      <c r="N27" s="136">
        <v>1222</v>
      </c>
      <c r="O27" s="135">
        <v>5.6956420414821718</v>
      </c>
      <c r="P27" s="136">
        <v>1491</v>
      </c>
      <c r="Q27" s="135">
        <v>5.1173805601317959</v>
      </c>
    </row>
    <row r="28" spans="1:17" x14ac:dyDescent="0.2">
      <c r="A28" s="114" t="s">
        <v>189</v>
      </c>
      <c r="B28" s="134">
        <v>99</v>
      </c>
      <c r="C28" s="133">
        <v>0.52392040643522442</v>
      </c>
      <c r="D28" s="134">
        <v>127</v>
      </c>
      <c r="E28" s="133">
        <v>0.5030898431310411</v>
      </c>
      <c r="F28" s="134">
        <v>75</v>
      </c>
      <c r="G28" s="133">
        <v>0.37311576538480673</v>
      </c>
      <c r="H28" s="134">
        <v>100</v>
      </c>
      <c r="I28" s="133">
        <v>0.36557724647217954</v>
      </c>
      <c r="J28" s="134">
        <v>67</v>
      </c>
      <c r="K28" s="133">
        <v>0.32148169473633703</v>
      </c>
      <c r="L28" s="134">
        <v>89</v>
      </c>
      <c r="M28" s="133">
        <v>0.31536798837744939</v>
      </c>
      <c r="N28" s="134">
        <v>98</v>
      </c>
      <c r="O28" s="133">
        <v>0.45676998368678629</v>
      </c>
      <c r="P28" s="134">
        <v>131</v>
      </c>
      <c r="Q28" s="133">
        <v>0.44961559582646898</v>
      </c>
    </row>
    <row r="29" spans="1:17" ht="14.25" customHeight="1" x14ac:dyDescent="0.2">
      <c r="A29" s="223" t="s">
        <v>200</v>
      </c>
      <c r="B29" s="223"/>
      <c r="C29" s="223"/>
      <c r="D29" s="223"/>
      <c r="E29" s="223"/>
      <c r="F29" s="223"/>
      <c r="G29" s="223"/>
      <c r="H29" s="223"/>
      <c r="I29" s="223"/>
      <c r="J29" s="223"/>
      <c r="K29" s="223"/>
      <c r="L29" s="223"/>
      <c r="M29" s="223"/>
      <c r="N29" s="223"/>
      <c r="O29" s="223"/>
      <c r="P29" s="223"/>
      <c r="Q29" s="223"/>
    </row>
    <row r="30" spans="1:17" ht="14.25" x14ac:dyDescent="0.2">
      <c r="A30" s="223" t="s">
        <v>199</v>
      </c>
      <c r="B30" s="223"/>
      <c r="C30" s="223"/>
      <c r="D30" s="223"/>
      <c r="E30" s="223"/>
      <c r="F30" s="223"/>
      <c r="G30" s="223"/>
      <c r="H30" s="223"/>
      <c r="I30" s="223"/>
      <c r="J30" s="223"/>
      <c r="K30" s="223"/>
      <c r="L30" s="223"/>
      <c r="M30" s="223"/>
      <c r="N30" s="223"/>
      <c r="O30" s="223"/>
      <c r="P30" s="223"/>
      <c r="Q30" s="223"/>
    </row>
    <row r="31" spans="1:17" ht="12.75" customHeight="1" x14ac:dyDescent="0.2">
      <c r="A31" s="224" t="s">
        <v>187</v>
      </c>
      <c r="B31" s="224"/>
      <c r="C31" s="224"/>
      <c r="D31" s="224"/>
      <c r="E31" s="224"/>
      <c r="F31" s="224"/>
      <c r="G31" s="224"/>
      <c r="H31" s="224"/>
      <c r="I31" s="224"/>
      <c r="J31" s="224"/>
      <c r="K31" s="224"/>
      <c r="L31" s="224"/>
      <c r="M31" s="224"/>
      <c r="N31" s="224"/>
      <c r="O31" s="224"/>
      <c r="P31" s="224"/>
      <c r="Q31" s="224"/>
    </row>
    <row r="32" spans="1:17" ht="12.75" customHeight="1" x14ac:dyDescent="0.2">
      <c r="A32" s="224" t="s">
        <v>186</v>
      </c>
      <c r="B32" s="224"/>
      <c r="C32" s="224"/>
      <c r="D32" s="224"/>
      <c r="E32" s="224"/>
      <c r="F32" s="224"/>
      <c r="G32" s="224"/>
      <c r="H32" s="224"/>
      <c r="I32" s="224"/>
      <c r="J32" s="224"/>
      <c r="K32" s="224"/>
      <c r="L32" s="224"/>
      <c r="M32" s="224"/>
      <c r="N32" s="224"/>
      <c r="O32" s="224"/>
      <c r="P32" s="224"/>
      <c r="Q32" s="224"/>
    </row>
    <row r="33" spans="1:17" ht="12.75" customHeight="1" x14ac:dyDescent="0.2">
      <c r="A33" s="224" t="s">
        <v>185</v>
      </c>
      <c r="B33" s="224"/>
      <c r="C33" s="224"/>
      <c r="D33" s="224"/>
      <c r="E33" s="224"/>
      <c r="F33" s="224"/>
      <c r="G33" s="224"/>
      <c r="H33" s="224"/>
      <c r="I33" s="224"/>
      <c r="J33" s="224"/>
      <c r="K33" s="224"/>
      <c r="L33" s="224"/>
      <c r="M33" s="224"/>
      <c r="N33" s="224"/>
      <c r="O33" s="224"/>
      <c r="P33" s="224"/>
      <c r="Q33" s="224"/>
    </row>
    <row r="37" spans="1:17" x14ac:dyDescent="0.2">
      <c r="F37" s="30"/>
      <c r="G37" s="30"/>
      <c r="H37" s="30"/>
      <c r="I37" s="30"/>
      <c r="J37" s="30"/>
      <c r="K37" s="30"/>
      <c r="L37" s="30"/>
      <c r="M37" s="30"/>
      <c r="N37" s="30"/>
    </row>
    <row r="38" spans="1:17" x14ac:dyDescent="0.2">
      <c r="F38" s="30"/>
      <c r="G38" s="30"/>
      <c r="H38" s="30"/>
      <c r="I38" s="30"/>
      <c r="J38" s="30"/>
      <c r="K38" s="30"/>
      <c r="L38" s="30"/>
      <c r="M38" s="30"/>
      <c r="N38" s="30"/>
    </row>
  </sheetData>
  <pageMargins left="0.75" right="0.75" top="1" bottom="1" header="0.5" footer="0.5"/>
  <pageSetup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activeCell="C11" sqref="C11"/>
    </sheetView>
  </sheetViews>
  <sheetFormatPr defaultColWidth="9" defaultRowHeight="12.75" x14ac:dyDescent="0.2"/>
  <cols>
    <col min="1" max="1" width="40" style="115" customWidth="1"/>
    <col min="2" max="2" width="14" style="115" customWidth="1"/>
    <col min="3" max="3" width="8.33203125" style="115" customWidth="1"/>
    <col min="4" max="4" width="12.33203125" style="115" customWidth="1"/>
    <col min="5" max="5" width="8.33203125" style="115" customWidth="1"/>
    <col min="6" max="6" width="14.1640625" style="115" customWidth="1"/>
    <col min="7" max="7" width="8.33203125" style="115" customWidth="1"/>
    <col min="8" max="8" width="12.33203125" style="115" customWidth="1"/>
    <col min="9" max="9" width="7.33203125" style="115" customWidth="1"/>
    <col min="10" max="10" width="14.1640625" style="115" customWidth="1"/>
    <col min="11" max="11" width="9.1640625" style="115" customWidth="1"/>
    <col min="12" max="12" width="11.83203125" style="115" customWidth="1"/>
    <col min="13" max="13" width="8.33203125" style="115" customWidth="1"/>
    <col min="14" max="14" width="14.1640625" style="115" customWidth="1"/>
    <col min="15" max="15" width="7.33203125" style="115" customWidth="1"/>
    <col min="16" max="16" width="12.6640625" style="115" customWidth="1"/>
    <col min="17" max="17" width="9.83203125" style="115" customWidth="1"/>
    <col min="18" max="16384" width="9" style="115"/>
  </cols>
  <sheetData>
    <row r="1" spans="1:17" ht="12.75" customHeight="1" x14ac:dyDescent="0.2">
      <c r="A1" s="209" t="s">
        <v>205</v>
      </c>
      <c r="B1" s="209"/>
      <c r="C1" s="209"/>
      <c r="D1" s="209"/>
      <c r="E1" s="209"/>
      <c r="F1" s="209"/>
      <c r="G1" s="209"/>
      <c r="H1" s="209"/>
      <c r="I1" s="209"/>
      <c r="J1" s="209"/>
      <c r="K1" s="209"/>
      <c r="L1" s="209"/>
      <c r="M1" s="209"/>
      <c r="N1" s="209"/>
      <c r="O1" s="209"/>
      <c r="P1" s="209"/>
      <c r="Q1" s="209"/>
    </row>
    <row r="2" spans="1:17" x14ac:dyDescent="0.2">
      <c r="A2" s="146"/>
      <c r="B2" s="210">
        <v>2007</v>
      </c>
      <c r="C2" s="210"/>
      <c r="D2" s="210"/>
      <c r="E2" s="210"/>
      <c r="F2" s="210">
        <v>2009</v>
      </c>
      <c r="G2" s="210"/>
      <c r="H2" s="210"/>
      <c r="I2" s="210"/>
      <c r="J2" s="210">
        <v>2011</v>
      </c>
      <c r="K2" s="210"/>
      <c r="L2" s="210"/>
      <c r="M2" s="210"/>
      <c r="N2" s="210">
        <v>2013</v>
      </c>
      <c r="O2" s="210"/>
      <c r="P2" s="210"/>
      <c r="Q2" s="210"/>
    </row>
    <row r="3" spans="1:17" ht="12.75" customHeight="1" x14ac:dyDescent="0.2">
      <c r="B3" s="130" t="s">
        <v>197</v>
      </c>
      <c r="C3" s="130" t="s">
        <v>195</v>
      </c>
      <c r="D3" s="130" t="s">
        <v>201</v>
      </c>
      <c r="E3" s="130" t="s">
        <v>195</v>
      </c>
      <c r="F3" s="130" t="s">
        <v>197</v>
      </c>
      <c r="G3" s="130" t="s">
        <v>195</v>
      </c>
      <c r="H3" s="130" t="s">
        <v>201</v>
      </c>
      <c r="I3" s="130" t="s">
        <v>195</v>
      </c>
      <c r="J3" s="130" t="s">
        <v>197</v>
      </c>
      <c r="K3" s="130" t="s">
        <v>195</v>
      </c>
      <c r="L3" s="130" t="s">
        <v>201</v>
      </c>
      <c r="M3" s="130" t="s">
        <v>195</v>
      </c>
      <c r="N3" s="130" t="s">
        <v>197</v>
      </c>
      <c r="O3" s="130" t="s">
        <v>195</v>
      </c>
      <c r="P3" s="130" t="s">
        <v>201</v>
      </c>
      <c r="Q3" s="130" t="s">
        <v>195</v>
      </c>
    </row>
    <row r="4" spans="1:17" ht="12.75" customHeight="1" x14ac:dyDescent="0.2">
      <c r="A4" s="160"/>
      <c r="B4" s="231" t="s">
        <v>39</v>
      </c>
      <c r="C4" s="212"/>
      <c r="D4" s="212"/>
      <c r="E4" s="212"/>
      <c r="F4" s="212"/>
      <c r="G4" s="212"/>
      <c r="H4" s="212"/>
      <c r="I4" s="212"/>
      <c r="J4" s="212"/>
      <c r="K4" s="212"/>
      <c r="L4" s="212"/>
      <c r="M4" s="212"/>
      <c r="N4" s="212"/>
      <c r="O4" s="212"/>
      <c r="P4" s="212"/>
      <c r="Q4" s="213"/>
    </row>
    <row r="5" spans="1:17" ht="12.75" customHeight="1" x14ac:dyDescent="0.2">
      <c r="A5" s="115" t="s">
        <v>194</v>
      </c>
      <c r="B5" s="129">
        <v>1970</v>
      </c>
      <c r="C5" s="157">
        <v>100</v>
      </c>
      <c r="D5" s="127">
        <v>2153</v>
      </c>
      <c r="E5" s="158">
        <v>100</v>
      </c>
      <c r="F5" s="162">
        <v>2022</v>
      </c>
      <c r="G5" s="161">
        <v>100</v>
      </c>
      <c r="H5" s="162">
        <v>2225</v>
      </c>
      <c r="I5" s="161">
        <v>100</v>
      </c>
      <c r="J5" s="162">
        <v>2111</v>
      </c>
      <c r="K5" s="161">
        <v>100</v>
      </c>
      <c r="L5" s="162">
        <v>2363</v>
      </c>
      <c r="M5" s="161">
        <v>100</v>
      </c>
      <c r="N5" s="162">
        <v>2115</v>
      </c>
      <c r="O5" s="161">
        <v>100</v>
      </c>
      <c r="P5" s="162">
        <v>2366</v>
      </c>
      <c r="Q5" s="161">
        <v>100</v>
      </c>
    </row>
    <row r="6" spans="1:17" ht="12.75" customHeight="1" x14ac:dyDescent="0.2">
      <c r="A6" s="115" t="s">
        <v>193</v>
      </c>
      <c r="B6" s="125"/>
      <c r="C6" s="153"/>
      <c r="D6" s="123"/>
      <c r="E6" s="154"/>
      <c r="F6" s="162"/>
      <c r="G6" s="161"/>
      <c r="H6" s="162"/>
      <c r="I6" s="161"/>
      <c r="J6" s="162"/>
      <c r="K6" s="161"/>
      <c r="L6" s="162"/>
      <c r="M6" s="161"/>
      <c r="N6" s="162"/>
      <c r="O6" s="161"/>
      <c r="P6" s="162"/>
      <c r="Q6" s="161"/>
    </row>
    <row r="7" spans="1:17" ht="12.75" customHeight="1" x14ac:dyDescent="0.2">
      <c r="A7" s="116" t="s">
        <v>192</v>
      </c>
      <c r="B7" s="125">
        <v>754</v>
      </c>
      <c r="C7" s="153">
        <v>38.274111675126903</v>
      </c>
      <c r="D7" s="123">
        <v>843</v>
      </c>
      <c r="E7" s="154">
        <v>39.154667905248495</v>
      </c>
      <c r="F7" s="162">
        <v>902</v>
      </c>
      <c r="G7" s="161">
        <v>44.6</v>
      </c>
      <c r="H7" s="162">
        <v>1025</v>
      </c>
      <c r="I7" s="161">
        <v>46.1</v>
      </c>
      <c r="J7" s="162">
        <v>924</v>
      </c>
      <c r="K7" s="161">
        <v>43.8</v>
      </c>
      <c r="L7" s="162">
        <v>1028</v>
      </c>
      <c r="M7" s="161">
        <v>43.5</v>
      </c>
      <c r="N7" s="162">
        <v>818</v>
      </c>
      <c r="O7" s="161">
        <v>38.700000000000003</v>
      </c>
      <c r="P7" s="162">
        <v>940</v>
      </c>
      <c r="Q7" s="161">
        <v>39.700000000000003</v>
      </c>
    </row>
    <row r="8" spans="1:17" ht="12.75" customHeight="1" x14ac:dyDescent="0.2">
      <c r="A8" s="116" t="s">
        <v>191</v>
      </c>
      <c r="B8" s="125">
        <v>663</v>
      </c>
      <c r="C8" s="153">
        <v>33.654822335025379</v>
      </c>
      <c r="D8" s="123">
        <v>740</v>
      </c>
      <c r="E8" s="154">
        <v>34.370645610775661</v>
      </c>
      <c r="F8" s="162">
        <v>787</v>
      </c>
      <c r="G8" s="161">
        <v>38.9</v>
      </c>
      <c r="H8" s="162">
        <v>890</v>
      </c>
      <c r="I8" s="161">
        <v>40</v>
      </c>
      <c r="J8" s="162">
        <v>819</v>
      </c>
      <c r="K8" s="161">
        <v>38.799999999999997</v>
      </c>
      <c r="L8" s="162">
        <v>907</v>
      </c>
      <c r="M8" s="161">
        <v>38.4</v>
      </c>
      <c r="N8" s="162">
        <v>711</v>
      </c>
      <c r="O8" s="161">
        <v>33.6</v>
      </c>
      <c r="P8" s="162">
        <v>820</v>
      </c>
      <c r="Q8" s="161">
        <v>34.700000000000003</v>
      </c>
    </row>
    <row r="9" spans="1:17" ht="12.75" customHeight="1" x14ac:dyDescent="0.2">
      <c r="A9" s="116" t="s">
        <v>190</v>
      </c>
      <c r="B9" s="125">
        <v>85</v>
      </c>
      <c r="C9" s="153">
        <v>4.3147208121827409</v>
      </c>
      <c r="D9" s="123">
        <v>90</v>
      </c>
      <c r="E9" s="154">
        <v>4.1802136553646081</v>
      </c>
      <c r="F9" s="162">
        <v>98</v>
      </c>
      <c r="G9" s="161">
        <v>4.9000000000000004</v>
      </c>
      <c r="H9" s="162">
        <v>107</v>
      </c>
      <c r="I9" s="161">
        <v>4.8</v>
      </c>
      <c r="J9" s="162">
        <v>101</v>
      </c>
      <c r="K9" s="161">
        <v>4.8</v>
      </c>
      <c r="L9" s="162">
        <v>111</v>
      </c>
      <c r="M9" s="161">
        <v>4.7</v>
      </c>
      <c r="N9" s="162">
        <v>81</v>
      </c>
      <c r="O9" s="161">
        <v>3.8</v>
      </c>
      <c r="P9" s="162">
        <v>92</v>
      </c>
      <c r="Q9" s="161">
        <v>3.9</v>
      </c>
    </row>
    <row r="10" spans="1:17" ht="24" customHeight="1" x14ac:dyDescent="0.2">
      <c r="A10" s="214" t="s">
        <v>189</v>
      </c>
      <c r="B10" s="225">
        <v>103</v>
      </c>
      <c r="C10" s="226">
        <v>5.2284263959390866</v>
      </c>
      <c r="D10" s="227">
        <v>119</v>
      </c>
      <c r="E10" s="228">
        <v>5.5271713887598697</v>
      </c>
      <c r="F10" s="229">
        <v>123</v>
      </c>
      <c r="G10" s="230">
        <v>6.1</v>
      </c>
      <c r="H10" s="229">
        <v>151</v>
      </c>
      <c r="I10" s="230">
        <v>6.8</v>
      </c>
      <c r="J10" s="229">
        <v>123</v>
      </c>
      <c r="K10" s="230">
        <v>5.8</v>
      </c>
      <c r="L10" s="229">
        <v>147</v>
      </c>
      <c r="M10" s="230">
        <v>6.2</v>
      </c>
      <c r="N10" s="229">
        <v>129</v>
      </c>
      <c r="O10" s="230">
        <v>6.1</v>
      </c>
      <c r="P10" s="229">
        <v>156</v>
      </c>
      <c r="Q10" s="230">
        <v>6.6</v>
      </c>
    </row>
    <row r="11" spans="1:17" ht="12.75" customHeight="1" x14ac:dyDescent="0.2">
      <c r="A11" s="114"/>
      <c r="B11" s="210">
        <v>1999</v>
      </c>
      <c r="C11" s="210"/>
      <c r="D11" s="210"/>
      <c r="E11" s="210"/>
      <c r="F11" s="210">
        <v>2001</v>
      </c>
      <c r="G11" s="210"/>
      <c r="H11" s="210"/>
      <c r="I11" s="210"/>
      <c r="J11" s="210">
        <v>2003</v>
      </c>
      <c r="K11" s="210"/>
      <c r="L11" s="210"/>
      <c r="M11" s="210"/>
      <c r="N11" s="210">
        <v>2005</v>
      </c>
      <c r="O11" s="210"/>
      <c r="P11" s="210"/>
      <c r="Q11" s="210"/>
    </row>
    <row r="12" spans="1:17" ht="12.75" customHeight="1" x14ac:dyDescent="0.2">
      <c r="B12" s="130" t="s">
        <v>197</v>
      </c>
      <c r="C12" s="130" t="s">
        <v>195</v>
      </c>
      <c r="D12" s="130" t="s">
        <v>201</v>
      </c>
      <c r="E12" s="130" t="s">
        <v>195</v>
      </c>
      <c r="F12" s="130" t="s">
        <v>197</v>
      </c>
      <c r="G12" s="130" t="s">
        <v>195</v>
      </c>
      <c r="H12" s="130" t="s">
        <v>201</v>
      </c>
      <c r="I12" s="130" t="s">
        <v>195</v>
      </c>
      <c r="J12" s="130" t="s">
        <v>197</v>
      </c>
      <c r="K12" s="130" t="s">
        <v>195</v>
      </c>
      <c r="L12" s="130" t="s">
        <v>201</v>
      </c>
      <c r="M12" s="130" t="s">
        <v>195</v>
      </c>
      <c r="N12" s="130" t="s">
        <v>197</v>
      </c>
      <c r="O12" s="130" t="s">
        <v>195</v>
      </c>
      <c r="P12" s="130" t="s">
        <v>201</v>
      </c>
      <c r="Q12" s="130" t="s">
        <v>195</v>
      </c>
    </row>
    <row r="13" spans="1:17" ht="12.75" customHeight="1" x14ac:dyDescent="0.2">
      <c r="A13" s="160"/>
      <c r="B13" s="231" t="s">
        <v>39</v>
      </c>
      <c r="C13" s="212"/>
      <c r="D13" s="212"/>
      <c r="E13" s="212"/>
      <c r="F13" s="212"/>
      <c r="G13" s="212"/>
      <c r="H13" s="212"/>
      <c r="I13" s="212"/>
      <c r="J13" s="212"/>
      <c r="K13" s="212"/>
      <c r="L13" s="212"/>
      <c r="M13" s="212"/>
      <c r="N13" s="212"/>
      <c r="O13" s="212"/>
      <c r="P13" s="212"/>
      <c r="Q13" s="213"/>
    </row>
    <row r="14" spans="1:17" ht="12.75" customHeight="1" x14ac:dyDescent="0.2">
      <c r="A14" s="115" t="s">
        <v>194</v>
      </c>
      <c r="B14" s="129">
        <v>1545</v>
      </c>
      <c r="C14" s="157">
        <v>100</v>
      </c>
      <c r="D14" s="127">
        <v>1713</v>
      </c>
      <c r="E14" s="157">
        <v>100</v>
      </c>
      <c r="F14" s="127">
        <v>1673</v>
      </c>
      <c r="G14" s="157">
        <v>100</v>
      </c>
      <c r="H14" s="127">
        <v>1852</v>
      </c>
      <c r="I14" s="157">
        <v>100</v>
      </c>
      <c r="J14" s="127">
        <v>1718</v>
      </c>
      <c r="K14" s="157">
        <v>100</v>
      </c>
      <c r="L14" s="127">
        <v>1904</v>
      </c>
      <c r="M14" s="157">
        <v>100</v>
      </c>
      <c r="N14" s="127">
        <v>1844</v>
      </c>
      <c r="O14" s="157">
        <v>100</v>
      </c>
      <c r="P14" s="127">
        <v>2037</v>
      </c>
      <c r="Q14" s="158">
        <v>100</v>
      </c>
    </row>
    <row r="15" spans="1:17" ht="12.75" customHeight="1" x14ac:dyDescent="0.2">
      <c r="A15" s="115" t="s">
        <v>193</v>
      </c>
      <c r="B15" s="125"/>
      <c r="C15" s="153"/>
      <c r="D15" s="123"/>
      <c r="E15" s="153"/>
      <c r="F15" s="123"/>
      <c r="G15" s="153"/>
      <c r="H15" s="123"/>
      <c r="I15" s="153"/>
      <c r="J15" s="123"/>
      <c r="K15" s="153"/>
      <c r="L15" s="123"/>
      <c r="M15" s="153"/>
      <c r="N15" s="123"/>
      <c r="O15" s="153"/>
      <c r="P15" s="123"/>
      <c r="Q15" s="154"/>
    </row>
    <row r="16" spans="1:17" ht="12.75" customHeight="1" x14ac:dyDescent="0.2">
      <c r="A16" s="116" t="s">
        <v>192</v>
      </c>
      <c r="B16" s="125">
        <v>496</v>
      </c>
      <c r="C16" s="153">
        <v>32.103559870550164</v>
      </c>
      <c r="D16" s="123">
        <v>563</v>
      </c>
      <c r="E16" s="153">
        <v>32.866316403969641</v>
      </c>
      <c r="F16" s="123">
        <v>604</v>
      </c>
      <c r="G16" s="153">
        <v>36.10280932456665</v>
      </c>
      <c r="H16" s="123">
        <v>689</v>
      </c>
      <c r="I16" s="153">
        <v>37.203023758099349</v>
      </c>
      <c r="J16" s="123">
        <v>598</v>
      </c>
      <c r="K16" s="153">
        <v>34.807916181606515</v>
      </c>
      <c r="L16" s="123">
        <v>669</v>
      </c>
      <c r="M16" s="153">
        <v>35.136554621848738</v>
      </c>
      <c r="N16" s="123">
        <v>583</v>
      </c>
      <c r="O16" s="153">
        <v>31.616052060737527</v>
      </c>
      <c r="P16" s="123">
        <v>654</v>
      </c>
      <c r="Q16" s="154">
        <v>32.106038291605302</v>
      </c>
    </row>
    <row r="17" spans="1:17" ht="12.75" customHeight="1" x14ac:dyDescent="0.2">
      <c r="A17" s="116" t="s">
        <v>191</v>
      </c>
      <c r="B17" s="125">
        <v>406</v>
      </c>
      <c r="C17" s="153">
        <v>26.278317152103558</v>
      </c>
      <c r="D17" s="123">
        <v>460</v>
      </c>
      <c r="E17" s="153">
        <v>26.853473438412141</v>
      </c>
      <c r="F17" s="123">
        <v>479</v>
      </c>
      <c r="G17" s="153">
        <v>28.631201434548714</v>
      </c>
      <c r="H17" s="123">
        <v>539</v>
      </c>
      <c r="I17" s="153">
        <v>29.103671706263501</v>
      </c>
      <c r="J17" s="123">
        <v>450</v>
      </c>
      <c r="K17" s="153">
        <v>26.193247962747378</v>
      </c>
      <c r="L17" s="123">
        <v>496</v>
      </c>
      <c r="M17" s="153">
        <v>26.05042016806723</v>
      </c>
      <c r="N17" s="123">
        <v>463</v>
      </c>
      <c r="O17" s="153">
        <v>25.108459869848154</v>
      </c>
      <c r="P17" s="123">
        <v>515</v>
      </c>
      <c r="Q17" s="154">
        <v>25.282277859597446</v>
      </c>
    </row>
    <row r="18" spans="1:17" ht="12.75" customHeight="1" x14ac:dyDescent="0.2">
      <c r="A18" s="116" t="s">
        <v>190</v>
      </c>
      <c r="B18" s="125">
        <v>72</v>
      </c>
      <c r="C18" s="153">
        <v>4.6601941747572813</v>
      </c>
      <c r="D18" s="123">
        <v>80</v>
      </c>
      <c r="E18" s="153">
        <v>4.6701692936368939</v>
      </c>
      <c r="F18" s="123">
        <v>79</v>
      </c>
      <c r="G18" s="153">
        <v>4.7220561864913329</v>
      </c>
      <c r="H18" s="123">
        <v>83</v>
      </c>
      <c r="I18" s="153">
        <v>4.481641468682505</v>
      </c>
      <c r="J18" s="123">
        <v>92</v>
      </c>
      <c r="K18" s="153">
        <v>5.3550640279394646</v>
      </c>
      <c r="L18" s="123">
        <v>104</v>
      </c>
      <c r="M18" s="153">
        <v>5.46218487394958</v>
      </c>
      <c r="N18" s="123">
        <v>98</v>
      </c>
      <c r="O18" s="153">
        <v>5.3145336225596527</v>
      </c>
      <c r="P18" s="123">
        <v>115</v>
      </c>
      <c r="Q18" s="154">
        <v>5.6455571919489449</v>
      </c>
    </row>
    <row r="19" spans="1:17" ht="24" customHeight="1" x14ac:dyDescent="0.2">
      <c r="A19" s="214" t="s">
        <v>189</v>
      </c>
      <c r="B19" s="225">
        <v>79</v>
      </c>
      <c r="C19" s="226">
        <v>5.1132686084142396</v>
      </c>
      <c r="D19" s="227">
        <v>92</v>
      </c>
      <c r="E19" s="226">
        <v>5.3706946876824286</v>
      </c>
      <c r="F19" s="227">
        <v>117</v>
      </c>
      <c r="G19" s="226">
        <v>6.9934249850567838</v>
      </c>
      <c r="H19" s="227">
        <v>145</v>
      </c>
      <c r="I19" s="226">
        <v>7.8293736501079918</v>
      </c>
      <c r="J19" s="227">
        <v>116</v>
      </c>
      <c r="K19" s="226">
        <v>6.7520372526193251</v>
      </c>
      <c r="L19" s="227">
        <v>143</v>
      </c>
      <c r="M19" s="226">
        <v>7.5105042016806722</v>
      </c>
      <c r="N19" s="227">
        <v>89</v>
      </c>
      <c r="O19" s="226">
        <v>4.8264642082429505</v>
      </c>
      <c r="P19" s="227">
        <v>104</v>
      </c>
      <c r="Q19" s="228">
        <v>5.1055473735886103</v>
      </c>
    </row>
    <row r="20" spans="1:17" ht="12.75" customHeight="1" x14ac:dyDescent="0.2">
      <c r="A20" s="114"/>
      <c r="B20" s="210">
        <v>1985</v>
      </c>
      <c r="C20" s="210"/>
      <c r="D20" s="210"/>
      <c r="E20" s="210"/>
      <c r="F20" s="210">
        <v>1989</v>
      </c>
      <c r="G20" s="210"/>
      <c r="H20" s="210"/>
      <c r="I20" s="210"/>
      <c r="J20" s="210">
        <v>1995</v>
      </c>
      <c r="K20" s="210"/>
      <c r="L20" s="210"/>
      <c r="M20" s="210"/>
      <c r="N20" s="210">
        <v>1997</v>
      </c>
      <c r="O20" s="210"/>
      <c r="P20" s="210"/>
      <c r="Q20" s="210"/>
    </row>
    <row r="21" spans="1:17" ht="12.75" customHeight="1" x14ac:dyDescent="0.2">
      <c r="A21" s="116"/>
      <c r="B21" s="130" t="s">
        <v>197</v>
      </c>
      <c r="C21" s="130" t="s">
        <v>195</v>
      </c>
      <c r="D21" s="130" t="s">
        <v>201</v>
      </c>
      <c r="E21" s="130" t="s">
        <v>195</v>
      </c>
      <c r="F21" s="130" t="s">
        <v>197</v>
      </c>
      <c r="G21" s="130" t="s">
        <v>195</v>
      </c>
      <c r="H21" s="130" t="s">
        <v>201</v>
      </c>
      <c r="I21" s="130" t="s">
        <v>195</v>
      </c>
      <c r="J21" s="130" t="s">
        <v>197</v>
      </c>
      <c r="K21" s="130" t="s">
        <v>195</v>
      </c>
      <c r="L21" s="130" t="s">
        <v>201</v>
      </c>
      <c r="M21" s="130" t="s">
        <v>195</v>
      </c>
      <c r="N21" s="130" t="s">
        <v>197</v>
      </c>
      <c r="O21" s="130" t="s">
        <v>195</v>
      </c>
      <c r="P21" s="130" t="s">
        <v>201</v>
      </c>
      <c r="Q21" s="130" t="s">
        <v>195</v>
      </c>
    </row>
    <row r="22" spans="1:17" ht="12.75" customHeight="1" x14ac:dyDescent="0.2">
      <c r="A22" s="160"/>
      <c r="B22" s="231" t="s">
        <v>39</v>
      </c>
      <c r="C22" s="212"/>
      <c r="D22" s="212"/>
      <c r="E22" s="212"/>
      <c r="F22" s="212"/>
      <c r="G22" s="212"/>
      <c r="H22" s="212"/>
      <c r="I22" s="212"/>
      <c r="J22" s="212"/>
      <c r="K22" s="212"/>
      <c r="L22" s="212"/>
      <c r="M22" s="212"/>
      <c r="N22" s="212"/>
      <c r="O22" s="212"/>
      <c r="P22" s="212"/>
      <c r="Q22" s="213"/>
    </row>
    <row r="23" spans="1:17" ht="12.75" customHeight="1" x14ac:dyDescent="0.2">
      <c r="A23" s="159" t="s">
        <v>194</v>
      </c>
      <c r="B23" s="127">
        <v>2015</v>
      </c>
      <c r="C23" s="157">
        <v>100</v>
      </c>
      <c r="D23" s="127">
        <v>2131</v>
      </c>
      <c r="E23" s="157">
        <v>100</v>
      </c>
      <c r="F23" s="127">
        <v>1916</v>
      </c>
      <c r="G23" s="157">
        <v>100</v>
      </c>
      <c r="H23" s="127">
        <v>2018</v>
      </c>
      <c r="I23" s="158">
        <v>100</v>
      </c>
      <c r="J23" s="145">
        <v>1950</v>
      </c>
      <c r="K23" s="157">
        <v>100</v>
      </c>
      <c r="L23" s="143">
        <v>2107</v>
      </c>
      <c r="M23" s="157">
        <v>100</v>
      </c>
      <c r="N23" s="143">
        <v>1520</v>
      </c>
      <c r="O23" s="157">
        <v>100</v>
      </c>
      <c r="P23" s="143">
        <v>1641</v>
      </c>
      <c r="Q23" s="157">
        <v>100</v>
      </c>
    </row>
    <row r="24" spans="1:17" ht="12.75" customHeight="1" x14ac:dyDescent="0.2">
      <c r="A24" s="156" t="s">
        <v>193</v>
      </c>
      <c r="B24" s="123"/>
      <c r="C24" s="153"/>
      <c r="D24" s="123"/>
      <c r="E24" s="153"/>
      <c r="F24" s="123"/>
      <c r="G24" s="153"/>
      <c r="H24" s="123"/>
      <c r="I24" s="154"/>
      <c r="J24" s="141"/>
      <c r="K24" s="153"/>
      <c r="L24" s="139"/>
      <c r="M24" s="153"/>
      <c r="N24" s="139"/>
      <c r="O24" s="153"/>
      <c r="P24" s="139"/>
      <c r="Q24" s="153"/>
    </row>
    <row r="25" spans="1:17" ht="12.75" customHeight="1" x14ac:dyDescent="0.2">
      <c r="A25" s="116" t="s">
        <v>192</v>
      </c>
      <c r="B25" s="123">
        <v>552</v>
      </c>
      <c r="C25" s="153">
        <v>27.394540942928042</v>
      </c>
      <c r="D25" s="123">
        <v>591</v>
      </c>
      <c r="E25" s="153">
        <v>27.733458470201782</v>
      </c>
      <c r="F25" s="123">
        <v>487</v>
      </c>
      <c r="G25" s="153">
        <v>25.417536534446768</v>
      </c>
      <c r="H25" s="123">
        <v>514</v>
      </c>
      <c r="I25" s="154">
        <v>25.47076313181368</v>
      </c>
      <c r="J25" s="141">
        <v>664</v>
      </c>
      <c r="K25" s="153">
        <v>34.051282051282051</v>
      </c>
      <c r="L25" s="139">
        <v>750</v>
      </c>
      <c r="M25" s="153">
        <v>35.59563360227812</v>
      </c>
      <c r="N25" s="139">
        <v>495</v>
      </c>
      <c r="O25" s="153">
        <v>32.565789473684212</v>
      </c>
      <c r="P25" s="139">
        <v>552</v>
      </c>
      <c r="Q25" s="153">
        <v>33.638025594149909</v>
      </c>
    </row>
    <row r="26" spans="1:17" ht="12.75" customHeight="1" x14ac:dyDescent="0.2">
      <c r="A26" s="155" t="s">
        <v>191</v>
      </c>
      <c r="B26" s="123">
        <v>372</v>
      </c>
      <c r="C26" s="153">
        <v>18.461538461538463</v>
      </c>
      <c r="D26" s="123">
        <v>390</v>
      </c>
      <c r="E26" s="153">
        <v>18.301267010793055</v>
      </c>
      <c r="F26" s="123">
        <v>346</v>
      </c>
      <c r="G26" s="153">
        <v>18.058455114822547</v>
      </c>
      <c r="H26" s="123">
        <v>363</v>
      </c>
      <c r="I26" s="154">
        <v>17.98810703666997</v>
      </c>
      <c r="J26" s="141">
        <v>509</v>
      </c>
      <c r="K26" s="153">
        <v>26.102564102564102</v>
      </c>
      <c r="L26" s="139">
        <v>560</v>
      </c>
      <c r="M26" s="153">
        <v>26.578073089701</v>
      </c>
      <c r="N26" s="139">
        <v>400</v>
      </c>
      <c r="O26" s="153">
        <v>26.315789473684209</v>
      </c>
      <c r="P26" s="139">
        <v>433</v>
      </c>
      <c r="Q26" s="153">
        <v>26.386349786715417</v>
      </c>
    </row>
    <row r="27" spans="1:17" ht="12.75" customHeight="1" x14ac:dyDescent="0.2">
      <c r="A27" s="155" t="s">
        <v>190</v>
      </c>
      <c r="B27" s="123">
        <v>174</v>
      </c>
      <c r="C27" s="153">
        <v>8.6352357320099262</v>
      </c>
      <c r="D27" s="123">
        <v>186</v>
      </c>
      <c r="E27" s="153">
        <v>8.728296574378227</v>
      </c>
      <c r="F27" s="123">
        <v>146</v>
      </c>
      <c r="G27" s="153">
        <v>7.620041753653445</v>
      </c>
      <c r="H27" s="123">
        <v>158</v>
      </c>
      <c r="I27" s="154">
        <v>7.8295341922695743</v>
      </c>
      <c r="J27" s="141">
        <v>151</v>
      </c>
      <c r="K27" s="153">
        <v>7.7435897435897436</v>
      </c>
      <c r="L27" s="139">
        <v>180</v>
      </c>
      <c r="M27" s="153">
        <v>8.5429520645467498</v>
      </c>
      <c r="N27" s="139">
        <v>99</v>
      </c>
      <c r="O27" s="153">
        <v>6.5131578947368416</v>
      </c>
      <c r="P27" s="139">
        <v>101</v>
      </c>
      <c r="Q27" s="153">
        <v>6.1547836684948205</v>
      </c>
    </row>
    <row r="28" spans="1:17" ht="12.75" customHeight="1" x14ac:dyDescent="0.2">
      <c r="A28" s="152" t="s">
        <v>189</v>
      </c>
      <c r="B28" s="151">
        <v>95</v>
      </c>
      <c r="C28" s="147">
        <v>4.7146401985111659</v>
      </c>
      <c r="D28" s="151">
        <v>110</v>
      </c>
      <c r="E28" s="147">
        <v>5.1618958235570149</v>
      </c>
      <c r="F28" s="151">
        <v>73</v>
      </c>
      <c r="G28" s="147">
        <v>3.8100208768267225</v>
      </c>
      <c r="H28" s="151">
        <v>80</v>
      </c>
      <c r="I28" s="150">
        <v>3.9643211100099105</v>
      </c>
      <c r="J28" s="149">
        <v>83</v>
      </c>
      <c r="K28" s="147">
        <v>4.2564102564102564</v>
      </c>
      <c r="L28" s="148">
        <v>110</v>
      </c>
      <c r="M28" s="147">
        <v>5.2206929283341248</v>
      </c>
      <c r="N28" s="148">
        <v>68</v>
      </c>
      <c r="O28" s="147">
        <v>4.4736842105263159</v>
      </c>
      <c r="P28" s="148">
        <v>93</v>
      </c>
      <c r="Q28" s="147">
        <v>5.6672760511883</v>
      </c>
    </row>
    <row r="29" spans="1:17" ht="12.75" customHeight="1" x14ac:dyDescent="0.2">
      <c r="A29" s="224" t="s">
        <v>204</v>
      </c>
      <c r="B29" s="224"/>
      <c r="C29" s="224"/>
      <c r="D29" s="224"/>
      <c r="E29" s="224"/>
      <c r="F29" s="224"/>
      <c r="G29" s="224"/>
      <c r="H29" s="224"/>
      <c r="I29" s="224"/>
      <c r="J29" s="224"/>
      <c r="K29" s="224"/>
      <c r="L29" s="224"/>
      <c r="M29" s="224"/>
      <c r="N29" s="224"/>
      <c r="O29" s="224"/>
      <c r="P29" s="224"/>
      <c r="Q29" s="224"/>
    </row>
    <row r="30" spans="1:17" ht="12.75" customHeight="1" x14ac:dyDescent="0.2">
      <c r="A30" s="224" t="s">
        <v>203</v>
      </c>
      <c r="B30" s="224"/>
      <c r="C30" s="224"/>
      <c r="D30" s="224"/>
      <c r="E30" s="224"/>
      <c r="F30" s="224"/>
      <c r="G30" s="224"/>
      <c r="H30" s="224"/>
      <c r="I30" s="224"/>
      <c r="J30" s="224"/>
      <c r="K30" s="224"/>
      <c r="L30" s="224"/>
      <c r="M30" s="224"/>
      <c r="N30" s="224"/>
      <c r="O30" s="224"/>
      <c r="P30" s="224"/>
      <c r="Q30" s="224"/>
    </row>
    <row r="31" spans="1:17" ht="12.75" customHeight="1" x14ac:dyDescent="0.2">
      <c r="A31" s="224" t="s">
        <v>187</v>
      </c>
      <c r="B31" s="224"/>
      <c r="C31" s="224"/>
      <c r="D31" s="224"/>
      <c r="E31" s="224"/>
      <c r="F31" s="224"/>
      <c r="G31" s="224"/>
      <c r="H31" s="224"/>
      <c r="I31" s="224"/>
      <c r="J31" s="224"/>
      <c r="K31" s="224"/>
      <c r="L31" s="224"/>
      <c r="M31" s="224"/>
      <c r="N31" s="224"/>
      <c r="O31" s="224"/>
      <c r="P31" s="224"/>
      <c r="Q31" s="224"/>
    </row>
    <row r="32" spans="1:17" ht="12.75" customHeight="1" x14ac:dyDescent="0.2">
      <c r="A32" s="224" t="s">
        <v>186</v>
      </c>
      <c r="B32" s="224"/>
      <c r="C32" s="224"/>
      <c r="D32" s="224"/>
      <c r="E32" s="224"/>
      <c r="F32" s="224"/>
      <c r="G32" s="224"/>
      <c r="H32" s="224"/>
      <c r="I32" s="224"/>
      <c r="J32" s="224"/>
      <c r="K32" s="224"/>
      <c r="L32" s="224"/>
      <c r="M32" s="224"/>
      <c r="N32" s="224"/>
      <c r="O32" s="224"/>
      <c r="P32" s="224"/>
      <c r="Q32" s="224"/>
    </row>
    <row r="33" spans="1:17" ht="12.75" customHeight="1" x14ac:dyDescent="0.2">
      <c r="A33" s="224" t="s">
        <v>185</v>
      </c>
      <c r="B33" s="224"/>
      <c r="C33" s="224"/>
      <c r="D33" s="224"/>
      <c r="E33" s="224"/>
      <c r="F33" s="224"/>
      <c r="G33" s="224"/>
      <c r="H33" s="224"/>
      <c r="I33" s="224"/>
      <c r="J33" s="224"/>
      <c r="K33" s="224"/>
      <c r="L33" s="224"/>
      <c r="M33" s="224"/>
      <c r="N33" s="224"/>
      <c r="O33" s="224"/>
      <c r="P33" s="224"/>
      <c r="Q33" s="224"/>
    </row>
  </sheetData>
  <pageMargins left="0.75" right="0.75" top="1" bottom="1" header="0.5" footer="0.5"/>
  <pageSetup scale="7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Normal="100" workbookViewId="0">
      <selection activeCell="N2" sqref="N2:Q2"/>
    </sheetView>
  </sheetViews>
  <sheetFormatPr defaultColWidth="9" defaultRowHeight="12.75" x14ac:dyDescent="0.2"/>
  <cols>
    <col min="1" max="1" width="40" style="116" customWidth="1"/>
    <col min="2" max="2" width="15" style="115" customWidth="1"/>
    <col min="3" max="3" width="7.33203125" style="115" customWidth="1"/>
    <col min="4" max="4" width="10.33203125" style="115" customWidth="1"/>
    <col min="5" max="5" width="7.6640625" style="115" customWidth="1"/>
    <col min="6" max="6" width="14.1640625" style="115" customWidth="1"/>
    <col min="7" max="7" width="7.6640625" style="115" customWidth="1"/>
    <col min="8" max="8" width="10.33203125" style="115" customWidth="1"/>
    <col min="9" max="9" width="7.6640625" style="115" customWidth="1"/>
    <col min="10" max="10" width="14.33203125" style="115" customWidth="1"/>
    <col min="11" max="11" width="8.33203125" style="115" customWidth="1"/>
    <col min="12" max="12" width="10.33203125" style="115" customWidth="1"/>
    <col min="13" max="13" width="8.33203125" style="115" customWidth="1"/>
    <col min="14" max="14" width="14.1640625" style="115" customWidth="1"/>
    <col min="15" max="15" width="7.33203125" style="115" customWidth="1"/>
    <col min="16" max="16" width="11.33203125" style="115" customWidth="1"/>
    <col min="17" max="17" width="7" style="115" customWidth="1"/>
    <col min="18" max="16384" width="9" style="115"/>
  </cols>
  <sheetData>
    <row r="1" spans="1:21" ht="12.75" customHeight="1" x14ac:dyDescent="0.2">
      <c r="A1" s="209" t="s">
        <v>209</v>
      </c>
      <c r="B1" s="209"/>
      <c r="C1" s="209"/>
      <c r="D1" s="209"/>
      <c r="E1" s="209"/>
      <c r="F1" s="209"/>
      <c r="G1" s="209"/>
      <c r="H1" s="209"/>
      <c r="I1" s="209"/>
      <c r="J1" s="209"/>
      <c r="K1" s="209"/>
      <c r="L1" s="209"/>
      <c r="M1" s="209"/>
      <c r="N1" s="209"/>
      <c r="O1" s="209"/>
      <c r="P1" s="209"/>
      <c r="Q1" s="209"/>
    </row>
    <row r="2" spans="1:21" x14ac:dyDescent="0.2">
      <c r="A2" s="132"/>
      <c r="B2" s="210">
        <v>2007</v>
      </c>
      <c r="C2" s="210"/>
      <c r="D2" s="210"/>
      <c r="E2" s="210"/>
      <c r="F2" s="210">
        <v>2009</v>
      </c>
      <c r="G2" s="210"/>
      <c r="H2" s="210"/>
      <c r="I2" s="210"/>
      <c r="J2" s="210">
        <v>2011</v>
      </c>
      <c r="K2" s="210"/>
      <c r="L2" s="210"/>
      <c r="M2" s="210"/>
      <c r="N2" s="210">
        <v>2013</v>
      </c>
      <c r="O2" s="210"/>
      <c r="P2" s="210"/>
      <c r="Q2" s="210"/>
    </row>
    <row r="3" spans="1:21" ht="13.5" customHeight="1" x14ac:dyDescent="0.2">
      <c r="B3" s="130" t="s">
        <v>197</v>
      </c>
      <c r="C3" s="130" t="s">
        <v>195</v>
      </c>
      <c r="D3" s="130" t="s">
        <v>208</v>
      </c>
      <c r="E3" s="130" t="s">
        <v>195</v>
      </c>
      <c r="F3" s="130" t="s">
        <v>197</v>
      </c>
      <c r="G3" s="130" t="s">
        <v>195</v>
      </c>
      <c r="H3" s="130" t="s">
        <v>208</v>
      </c>
      <c r="I3" s="130" t="s">
        <v>195</v>
      </c>
      <c r="J3" s="130" t="s">
        <v>197</v>
      </c>
      <c r="K3" s="130" t="s">
        <v>195</v>
      </c>
      <c r="L3" s="130" t="s">
        <v>208</v>
      </c>
      <c r="M3" s="130" t="s">
        <v>195</v>
      </c>
      <c r="N3" s="130" t="s">
        <v>197</v>
      </c>
      <c r="O3" s="130" t="s">
        <v>195</v>
      </c>
      <c r="P3" s="130" t="s">
        <v>208</v>
      </c>
      <c r="Q3" s="130" t="s">
        <v>195</v>
      </c>
    </row>
    <row r="4" spans="1:21" ht="13.5" customHeight="1" x14ac:dyDescent="0.2">
      <c r="A4" s="160"/>
      <c r="B4" s="231" t="s">
        <v>39</v>
      </c>
      <c r="C4" s="212"/>
      <c r="D4" s="212"/>
      <c r="E4" s="212"/>
      <c r="F4" s="212"/>
      <c r="G4" s="212"/>
      <c r="H4" s="212"/>
      <c r="I4" s="212"/>
      <c r="J4" s="212"/>
      <c r="K4" s="212"/>
      <c r="L4" s="212"/>
      <c r="M4" s="212"/>
      <c r="N4" s="212"/>
      <c r="O4" s="212"/>
      <c r="P4" s="212"/>
      <c r="Q4" s="213"/>
    </row>
    <row r="5" spans="1:21" ht="13.5" customHeight="1" x14ac:dyDescent="0.2">
      <c r="A5" s="115" t="s">
        <v>194</v>
      </c>
      <c r="B5" s="129">
        <v>84891</v>
      </c>
      <c r="C5" s="157">
        <v>100</v>
      </c>
      <c r="D5" s="167">
        <v>230100</v>
      </c>
      <c r="E5" s="161">
        <v>100</v>
      </c>
      <c r="F5" s="162">
        <v>85740</v>
      </c>
      <c r="G5" s="161">
        <v>100</v>
      </c>
      <c r="H5" s="162">
        <v>233778</v>
      </c>
      <c r="I5" s="161">
        <v>100</v>
      </c>
      <c r="J5" s="162">
        <v>86377</v>
      </c>
      <c r="K5" s="161">
        <v>100</v>
      </c>
      <c r="L5" s="162">
        <v>234244</v>
      </c>
      <c r="M5" s="161">
        <v>100</v>
      </c>
      <c r="N5" s="162">
        <v>85406</v>
      </c>
      <c r="O5" s="161">
        <v>100</v>
      </c>
      <c r="P5" s="162">
        <v>230689</v>
      </c>
      <c r="Q5" s="161">
        <v>100</v>
      </c>
      <c r="S5" s="165"/>
      <c r="T5" s="165"/>
      <c r="U5" s="165"/>
    </row>
    <row r="6" spans="1:21" ht="13.5" customHeight="1" x14ac:dyDescent="0.2">
      <c r="A6" s="115" t="s">
        <v>193</v>
      </c>
      <c r="B6" s="125"/>
      <c r="C6" s="153"/>
      <c r="D6" s="166"/>
      <c r="E6" s="161"/>
      <c r="F6" s="162"/>
      <c r="G6" s="161"/>
      <c r="H6" s="162"/>
      <c r="I6" s="161"/>
      <c r="J6" s="162"/>
      <c r="K6" s="161"/>
      <c r="L6" s="162"/>
      <c r="M6" s="161"/>
      <c r="N6" s="162"/>
      <c r="O6" s="161"/>
      <c r="P6" s="162"/>
      <c r="Q6" s="161"/>
      <c r="S6" s="165"/>
      <c r="T6" s="165"/>
      <c r="U6" s="165"/>
    </row>
    <row r="7" spans="1:21" ht="13.5" customHeight="1" x14ac:dyDescent="0.2">
      <c r="A7" s="116" t="s">
        <v>192</v>
      </c>
      <c r="B7" s="125">
        <v>32585</v>
      </c>
      <c r="C7" s="153">
        <v>38.384516615424488</v>
      </c>
      <c r="D7" s="166">
        <v>90045</v>
      </c>
      <c r="E7" s="161">
        <v>39.132985658409389</v>
      </c>
      <c r="F7" s="162">
        <v>34522</v>
      </c>
      <c r="G7" s="161">
        <v>40.299999999999997</v>
      </c>
      <c r="H7" s="162">
        <v>96151</v>
      </c>
      <c r="I7" s="161">
        <v>41.1</v>
      </c>
      <c r="J7" s="162">
        <v>36483</v>
      </c>
      <c r="K7" s="161">
        <v>42.2</v>
      </c>
      <c r="L7" s="162">
        <v>100963</v>
      </c>
      <c r="M7" s="161">
        <v>43.1</v>
      </c>
      <c r="N7" s="162">
        <v>32285</v>
      </c>
      <c r="O7" s="161">
        <v>37.799999999999997</v>
      </c>
      <c r="P7" s="162">
        <v>87835</v>
      </c>
      <c r="Q7" s="161">
        <v>38.1</v>
      </c>
      <c r="S7" s="165"/>
      <c r="T7" s="165"/>
      <c r="U7" s="165"/>
    </row>
    <row r="8" spans="1:21" ht="13.5" customHeight="1" x14ac:dyDescent="0.2">
      <c r="A8" s="116" t="s">
        <v>191</v>
      </c>
      <c r="B8" s="125">
        <v>28675</v>
      </c>
      <c r="C8" s="153">
        <v>33.778610217808719</v>
      </c>
      <c r="D8" s="166">
        <v>75731</v>
      </c>
      <c r="E8" s="161">
        <v>32.912212081703608</v>
      </c>
      <c r="F8" s="162">
        <v>30976</v>
      </c>
      <c r="G8" s="161">
        <v>36.1</v>
      </c>
      <c r="H8" s="162">
        <v>83254</v>
      </c>
      <c r="I8" s="161">
        <v>35.6</v>
      </c>
      <c r="J8" s="162">
        <v>32703</v>
      </c>
      <c r="K8" s="161">
        <v>37.9</v>
      </c>
      <c r="L8" s="162">
        <v>87475</v>
      </c>
      <c r="M8" s="161">
        <v>37.299999999999997</v>
      </c>
      <c r="N8" s="162">
        <v>28606</v>
      </c>
      <c r="O8" s="161">
        <v>33.5</v>
      </c>
      <c r="P8" s="162">
        <v>74587</v>
      </c>
      <c r="Q8" s="161">
        <v>32.299999999999997</v>
      </c>
      <c r="S8" s="165"/>
      <c r="T8" s="165"/>
      <c r="U8" s="165"/>
    </row>
    <row r="9" spans="1:21" ht="13.5" customHeight="1" x14ac:dyDescent="0.2">
      <c r="A9" s="116" t="s">
        <v>190</v>
      </c>
      <c r="B9" s="125">
        <v>4651</v>
      </c>
      <c r="C9" s="153">
        <v>5.4787904489286259</v>
      </c>
      <c r="D9" s="166">
        <v>11961</v>
      </c>
      <c r="E9" s="161">
        <v>5.1981747066492829</v>
      </c>
      <c r="F9" s="162">
        <v>4628</v>
      </c>
      <c r="G9" s="161">
        <v>5.4</v>
      </c>
      <c r="H9" s="162">
        <v>11725</v>
      </c>
      <c r="I9" s="161">
        <v>5</v>
      </c>
      <c r="J9" s="162">
        <v>5103</v>
      </c>
      <c r="K9" s="161">
        <v>5.9</v>
      </c>
      <c r="L9" s="162">
        <v>13005</v>
      </c>
      <c r="M9" s="161">
        <v>5.6</v>
      </c>
      <c r="N9" s="162">
        <v>4744</v>
      </c>
      <c r="O9" s="161">
        <v>5.6</v>
      </c>
      <c r="P9" s="162">
        <v>11807</v>
      </c>
      <c r="Q9" s="161">
        <v>5.0999999999999996</v>
      </c>
      <c r="S9" s="165"/>
      <c r="T9" s="165"/>
      <c r="U9" s="165"/>
    </row>
    <row r="10" spans="1:21" ht="24" customHeight="1" x14ac:dyDescent="0.2">
      <c r="A10" s="214" t="s">
        <v>189</v>
      </c>
      <c r="B10" s="225">
        <v>2365</v>
      </c>
      <c r="C10" s="226">
        <v>2.7859254809108154</v>
      </c>
      <c r="D10" s="232">
        <v>14328</v>
      </c>
      <c r="E10" s="230">
        <v>6.2268578878748375</v>
      </c>
      <c r="F10" s="229">
        <v>2318</v>
      </c>
      <c r="G10" s="230">
        <v>2.7</v>
      </c>
      <c r="H10" s="229">
        <v>14254</v>
      </c>
      <c r="I10" s="230">
        <v>6.1</v>
      </c>
      <c r="J10" s="229">
        <v>2609</v>
      </c>
      <c r="K10" s="230">
        <v>3</v>
      </c>
      <c r="L10" s="229">
        <v>15935</v>
      </c>
      <c r="M10" s="230">
        <v>6.8</v>
      </c>
      <c r="N10" s="229">
        <v>2262</v>
      </c>
      <c r="O10" s="230">
        <v>2.6</v>
      </c>
      <c r="P10" s="229">
        <v>14101</v>
      </c>
      <c r="Q10" s="230">
        <v>6.1</v>
      </c>
      <c r="S10" s="165"/>
      <c r="T10" s="165"/>
      <c r="U10" s="165"/>
    </row>
    <row r="11" spans="1:21" ht="13.5" customHeight="1" x14ac:dyDescent="0.2">
      <c r="A11" s="114"/>
      <c r="B11" s="210">
        <v>1999</v>
      </c>
      <c r="C11" s="210"/>
      <c r="D11" s="210"/>
      <c r="E11" s="210"/>
      <c r="F11" s="210">
        <v>2001</v>
      </c>
      <c r="G11" s="210"/>
      <c r="H11" s="210"/>
      <c r="I11" s="210"/>
      <c r="J11" s="210">
        <v>2003</v>
      </c>
      <c r="K11" s="210"/>
      <c r="L11" s="210"/>
      <c r="M11" s="210"/>
      <c r="N11" s="210">
        <v>2005</v>
      </c>
      <c r="O11" s="210"/>
      <c r="P11" s="210"/>
      <c r="Q11" s="210"/>
    </row>
    <row r="12" spans="1:21" ht="13.5" customHeight="1" x14ac:dyDescent="0.2">
      <c r="B12" s="130" t="s">
        <v>197</v>
      </c>
      <c r="C12" s="130" t="s">
        <v>195</v>
      </c>
      <c r="D12" s="130" t="s">
        <v>207</v>
      </c>
      <c r="E12" s="130" t="s">
        <v>195</v>
      </c>
      <c r="F12" s="130" t="s">
        <v>197</v>
      </c>
      <c r="G12" s="130" t="s">
        <v>195</v>
      </c>
      <c r="H12" s="130" t="s">
        <v>207</v>
      </c>
      <c r="I12" s="130" t="s">
        <v>195</v>
      </c>
      <c r="J12" s="130" t="s">
        <v>197</v>
      </c>
      <c r="K12" s="130" t="s">
        <v>195</v>
      </c>
      <c r="L12" s="130" t="s">
        <v>208</v>
      </c>
      <c r="M12" s="130" t="s">
        <v>195</v>
      </c>
      <c r="N12" s="130" t="s">
        <v>197</v>
      </c>
      <c r="O12" s="130" t="s">
        <v>195</v>
      </c>
      <c r="P12" s="130" t="s">
        <v>208</v>
      </c>
      <c r="Q12" s="130" t="s">
        <v>195</v>
      </c>
    </row>
    <row r="13" spans="1:21" ht="13.5" customHeight="1" x14ac:dyDescent="0.2">
      <c r="A13" s="160"/>
      <c r="B13" s="231" t="s">
        <v>39</v>
      </c>
      <c r="C13" s="212"/>
      <c r="D13" s="212"/>
      <c r="E13" s="212"/>
      <c r="F13" s="212"/>
      <c r="G13" s="212"/>
      <c r="H13" s="212"/>
      <c r="I13" s="212"/>
      <c r="J13" s="212"/>
      <c r="K13" s="212"/>
      <c r="L13" s="212"/>
      <c r="M13" s="212"/>
      <c r="N13" s="212"/>
      <c r="O13" s="212"/>
      <c r="P13" s="212"/>
      <c r="Q13" s="213"/>
    </row>
    <row r="14" spans="1:21" ht="13.5" customHeight="1" x14ac:dyDescent="0.2">
      <c r="A14" s="115" t="s">
        <v>194</v>
      </c>
      <c r="B14" s="129">
        <v>79214</v>
      </c>
      <c r="C14" s="157">
        <v>100</v>
      </c>
      <c r="D14" s="127">
        <v>218183</v>
      </c>
      <c r="E14" s="157">
        <v>100</v>
      </c>
      <c r="F14" s="127">
        <v>81397</v>
      </c>
      <c r="G14" s="157">
        <v>100</v>
      </c>
      <c r="H14" s="127">
        <v>223724</v>
      </c>
      <c r="I14" s="157">
        <v>100</v>
      </c>
      <c r="J14" s="127">
        <v>81727</v>
      </c>
      <c r="K14" s="157">
        <v>100</v>
      </c>
      <c r="L14" s="127">
        <v>223588</v>
      </c>
      <c r="M14" s="157">
        <v>100</v>
      </c>
      <c r="N14" s="127">
        <v>83918</v>
      </c>
      <c r="O14" s="157">
        <v>100</v>
      </c>
      <c r="P14" s="127">
        <v>229727</v>
      </c>
      <c r="Q14" s="158">
        <v>100</v>
      </c>
    </row>
    <row r="15" spans="1:21" ht="13.5" customHeight="1" x14ac:dyDescent="0.2">
      <c r="A15" s="115" t="s">
        <v>193</v>
      </c>
      <c r="B15" s="125"/>
      <c r="C15" s="153"/>
      <c r="D15" s="123"/>
      <c r="E15" s="153"/>
      <c r="F15" s="123"/>
      <c r="G15" s="153"/>
      <c r="H15" s="123"/>
      <c r="I15" s="153"/>
      <c r="J15" s="123"/>
      <c r="K15" s="153"/>
      <c r="L15" s="123"/>
      <c r="M15" s="153"/>
      <c r="N15" s="123"/>
      <c r="O15" s="153"/>
      <c r="P15" s="123"/>
      <c r="Q15" s="154"/>
    </row>
    <row r="16" spans="1:21" ht="13.5" customHeight="1" x14ac:dyDescent="0.2">
      <c r="A16" s="116" t="s">
        <v>192</v>
      </c>
      <c r="B16" s="125">
        <v>25420</v>
      </c>
      <c r="C16" s="153">
        <v>32.09028707046734</v>
      </c>
      <c r="D16" s="123">
        <v>71513</v>
      </c>
      <c r="E16" s="153">
        <v>32.776614126673479</v>
      </c>
      <c r="F16" s="123">
        <v>26783</v>
      </c>
      <c r="G16" s="153">
        <v>32.904161087017947</v>
      </c>
      <c r="H16" s="123">
        <v>75454</v>
      </c>
      <c r="I16" s="153">
        <v>33.726377143265815</v>
      </c>
      <c r="J16" s="123">
        <v>27683</v>
      </c>
      <c r="K16" s="153">
        <v>33.872526827119557</v>
      </c>
      <c r="L16" s="123">
        <v>76617</v>
      </c>
      <c r="M16" s="153">
        <v>34.267044743009464</v>
      </c>
      <c r="N16" s="123">
        <v>30625</v>
      </c>
      <c r="O16" s="153">
        <v>36.493958387950144</v>
      </c>
      <c r="P16" s="123">
        <v>85542</v>
      </c>
      <c r="Q16" s="154">
        <v>37.236371867477487</v>
      </c>
    </row>
    <row r="17" spans="1:17" ht="13.5" customHeight="1" x14ac:dyDescent="0.2">
      <c r="A17" s="116" t="s">
        <v>191</v>
      </c>
      <c r="B17" s="125">
        <v>20568</v>
      </c>
      <c r="C17" s="153">
        <v>25.965107178024088</v>
      </c>
      <c r="D17" s="123">
        <v>54026</v>
      </c>
      <c r="E17" s="153">
        <v>24.761782540344573</v>
      </c>
      <c r="F17" s="123">
        <v>21940</v>
      </c>
      <c r="G17" s="153">
        <v>26.954310355418503</v>
      </c>
      <c r="H17" s="123">
        <v>57817</v>
      </c>
      <c r="I17" s="153">
        <v>25.843002985821816</v>
      </c>
      <c r="J17" s="123">
        <v>23250</v>
      </c>
      <c r="K17" s="153">
        <v>28.448370795453155</v>
      </c>
      <c r="L17" s="123">
        <v>60750</v>
      </c>
      <c r="M17" s="153">
        <v>27.170510045261821</v>
      </c>
      <c r="N17" s="123">
        <v>26435</v>
      </c>
      <c r="O17" s="153">
        <v>31.500989060749777</v>
      </c>
      <c r="P17" s="123">
        <v>70074</v>
      </c>
      <c r="Q17" s="154">
        <v>30.503162449342046</v>
      </c>
    </row>
    <row r="18" spans="1:17" ht="13.5" customHeight="1" x14ac:dyDescent="0.2">
      <c r="A18" s="116" t="s">
        <v>190</v>
      </c>
      <c r="B18" s="125">
        <v>5541</v>
      </c>
      <c r="C18" s="153">
        <v>6.9949756356199657</v>
      </c>
      <c r="D18" s="123">
        <v>14927</v>
      </c>
      <c r="E18" s="153">
        <v>6.8415046085167033</v>
      </c>
      <c r="F18" s="123">
        <v>5342</v>
      </c>
      <c r="G18" s="153">
        <v>6.5628954384068212</v>
      </c>
      <c r="H18" s="123">
        <v>14473</v>
      </c>
      <c r="I18" s="153">
        <v>6.4691316085891541</v>
      </c>
      <c r="J18" s="123">
        <v>5051</v>
      </c>
      <c r="K18" s="153">
        <v>6.1803320811971565</v>
      </c>
      <c r="L18" s="123">
        <v>13109</v>
      </c>
      <c r="M18" s="153">
        <v>5.8630159042524648</v>
      </c>
      <c r="N18" s="123">
        <v>5011</v>
      </c>
      <c r="O18" s="153">
        <v>5.9713053218618173</v>
      </c>
      <c r="P18" s="123">
        <v>12648</v>
      </c>
      <c r="Q18" s="154">
        <v>5.5056654202596995</v>
      </c>
    </row>
    <row r="19" spans="1:17" ht="24" customHeight="1" x14ac:dyDescent="0.2">
      <c r="A19" s="214" t="s">
        <v>189</v>
      </c>
      <c r="B19" s="225">
        <v>2398</v>
      </c>
      <c r="C19" s="226">
        <v>3.0272426591259118</v>
      </c>
      <c r="D19" s="227">
        <v>14359</v>
      </c>
      <c r="E19" s="226">
        <v>6.5811726853146206</v>
      </c>
      <c r="F19" s="227">
        <v>2408</v>
      </c>
      <c r="G19" s="226">
        <v>2.9583399879602443</v>
      </c>
      <c r="H19" s="227">
        <v>14514</v>
      </c>
      <c r="I19" s="226">
        <v>6.4874577604548458</v>
      </c>
      <c r="J19" s="227">
        <v>2334</v>
      </c>
      <c r="K19" s="226">
        <v>2.8558493521112971</v>
      </c>
      <c r="L19" s="227">
        <v>13975</v>
      </c>
      <c r="M19" s="226">
        <v>6.2503354383956209</v>
      </c>
      <c r="N19" s="227">
        <v>2468</v>
      </c>
      <c r="O19" s="226">
        <v>2.9409661812721941</v>
      </c>
      <c r="P19" s="227">
        <v>15009</v>
      </c>
      <c r="Q19" s="228">
        <v>6.5334070440131109</v>
      </c>
    </row>
    <row r="20" spans="1:17" ht="13.5" customHeight="1" x14ac:dyDescent="0.2">
      <c r="A20" s="114"/>
      <c r="B20" s="210">
        <v>1985</v>
      </c>
      <c r="C20" s="210"/>
      <c r="D20" s="210"/>
      <c r="E20" s="210"/>
      <c r="F20" s="210">
        <v>1989</v>
      </c>
      <c r="G20" s="210"/>
      <c r="H20" s="210"/>
      <c r="I20" s="210"/>
      <c r="J20" s="210">
        <v>1995</v>
      </c>
      <c r="K20" s="210"/>
      <c r="L20" s="210"/>
      <c r="M20" s="210"/>
      <c r="N20" s="210">
        <v>1997</v>
      </c>
      <c r="O20" s="210"/>
      <c r="P20" s="210"/>
      <c r="Q20" s="210"/>
    </row>
    <row r="21" spans="1:17" ht="13.5" customHeight="1" x14ac:dyDescent="0.2">
      <c r="B21" s="130" t="s">
        <v>197</v>
      </c>
      <c r="C21" s="130" t="s">
        <v>195</v>
      </c>
      <c r="D21" s="130" t="s">
        <v>208</v>
      </c>
      <c r="E21" s="130" t="s">
        <v>195</v>
      </c>
      <c r="F21" s="130" t="s">
        <v>197</v>
      </c>
      <c r="G21" s="130" t="s">
        <v>195</v>
      </c>
      <c r="H21" s="130" t="s">
        <v>207</v>
      </c>
      <c r="I21" s="130" t="s">
        <v>195</v>
      </c>
      <c r="J21" s="130" t="s">
        <v>197</v>
      </c>
      <c r="K21" s="130" t="s">
        <v>195</v>
      </c>
      <c r="L21" s="130" t="s">
        <v>208</v>
      </c>
      <c r="M21" s="130" t="s">
        <v>195</v>
      </c>
      <c r="N21" s="130" t="s">
        <v>197</v>
      </c>
      <c r="O21" s="130" t="s">
        <v>195</v>
      </c>
      <c r="P21" s="130" t="s">
        <v>207</v>
      </c>
      <c r="Q21" s="130" t="s">
        <v>195</v>
      </c>
    </row>
    <row r="22" spans="1:17" ht="13.5" customHeight="1" x14ac:dyDescent="0.2">
      <c r="A22" s="160"/>
      <c r="B22" s="231" t="s">
        <v>39</v>
      </c>
      <c r="C22" s="212"/>
      <c r="D22" s="212"/>
      <c r="E22" s="212"/>
      <c r="F22" s="212"/>
      <c r="G22" s="212"/>
      <c r="H22" s="212"/>
      <c r="I22" s="212"/>
      <c r="J22" s="212"/>
      <c r="K22" s="212"/>
      <c r="L22" s="212"/>
      <c r="M22" s="212"/>
      <c r="N22" s="212"/>
      <c r="O22" s="212"/>
      <c r="P22" s="212"/>
      <c r="Q22" s="213"/>
    </row>
    <row r="23" spans="1:17" ht="13.5" customHeight="1" x14ac:dyDescent="0.2">
      <c r="A23" s="164" t="s">
        <v>194</v>
      </c>
      <c r="B23" s="129">
        <v>67513</v>
      </c>
      <c r="C23" s="157">
        <v>100</v>
      </c>
      <c r="D23" s="127">
        <v>195416</v>
      </c>
      <c r="E23" s="157">
        <v>100</v>
      </c>
      <c r="F23" s="127">
        <v>71666</v>
      </c>
      <c r="G23" s="157">
        <v>100</v>
      </c>
      <c r="H23" s="127">
        <v>206493</v>
      </c>
      <c r="I23" s="157">
        <v>100</v>
      </c>
      <c r="J23" s="127">
        <v>74903</v>
      </c>
      <c r="K23" s="157">
        <v>100</v>
      </c>
      <c r="L23" s="127">
        <v>210905</v>
      </c>
      <c r="M23" s="157">
        <v>100</v>
      </c>
      <c r="N23" s="127">
        <v>76512</v>
      </c>
      <c r="O23" s="157">
        <v>100</v>
      </c>
      <c r="P23" s="127">
        <v>214267</v>
      </c>
      <c r="Q23" s="158">
        <v>100</v>
      </c>
    </row>
    <row r="24" spans="1:17" ht="13.5" customHeight="1" x14ac:dyDescent="0.2">
      <c r="A24" s="108" t="s">
        <v>193</v>
      </c>
      <c r="B24" s="125"/>
      <c r="C24" s="153"/>
      <c r="D24" s="123"/>
      <c r="E24" s="153"/>
      <c r="F24" s="123"/>
      <c r="G24" s="153"/>
      <c r="H24" s="123"/>
      <c r="I24" s="153"/>
      <c r="J24" s="123"/>
      <c r="K24" s="153"/>
      <c r="L24" s="123"/>
      <c r="M24" s="153"/>
      <c r="N24" s="123"/>
      <c r="O24" s="153"/>
      <c r="P24" s="123"/>
      <c r="Q24" s="154"/>
    </row>
    <row r="25" spans="1:17" ht="13.5" customHeight="1" x14ac:dyDescent="0.2">
      <c r="A25" s="116" t="s">
        <v>192</v>
      </c>
      <c r="B25" s="125">
        <v>21187</v>
      </c>
      <c r="C25" s="153">
        <v>31.382104187341696</v>
      </c>
      <c r="D25" s="123">
        <v>63645</v>
      </c>
      <c r="E25" s="153">
        <v>32.568981045564335</v>
      </c>
      <c r="F25" s="123">
        <v>20955</v>
      </c>
      <c r="G25" s="153">
        <v>29.239806881924483</v>
      </c>
      <c r="H25" s="123">
        <v>63022</v>
      </c>
      <c r="I25" s="153">
        <v>30.520162911091418</v>
      </c>
      <c r="J25" s="123">
        <v>24545</v>
      </c>
      <c r="K25" s="153">
        <v>32.769047968706197</v>
      </c>
      <c r="L25" s="123">
        <v>71343</v>
      </c>
      <c r="M25" s="153">
        <v>33.827078542471725</v>
      </c>
      <c r="N25" s="123">
        <v>24836</v>
      </c>
      <c r="O25" s="153">
        <v>32.460267670430781</v>
      </c>
      <c r="P25" s="123">
        <v>71539</v>
      </c>
      <c r="Q25" s="154">
        <v>33.387782533007879</v>
      </c>
    </row>
    <row r="26" spans="1:17" ht="13.5" customHeight="1" x14ac:dyDescent="0.2">
      <c r="A26" s="109" t="s">
        <v>191</v>
      </c>
      <c r="B26" s="125">
        <v>16382</v>
      </c>
      <c r="C26" s="153">
        <v>24.264956378771497</v>
      </c>
      <c r="D26" s="123">
        <v>45456</v>
      </c>
      <c r="E26" s="153">
        <v>23.26114545380112</v>
      </c>
      <c r="F26" s="123">
        <v>15634</v>
      </c>
      <c r="G26" s="153">
        <v>21.815086651968858</v>
      </c>
      <c r="H26" s="123">
        <v>43037</v>
      </c>
      <c r="I26" s="153">
        <v>20.841868731627706</v>
      </c>
      <c r="J26" s="123">
        <v>20135</v>
      </c>
      <c r="K26" s="153">
        <v>26.881433320427757</v>
      </c>
      <c r="L26" s="123">
        <v>54506</v>
      </c>
      <c r="M26" s="153">
        <v>25.843863350797751</v>
      </c>
      <c r="N26" s="123">
        <v>19802</v>
      </c>
      <c r="O26" s="153">
        <v>25.880907570054369</v>
      </c>
      <c r="P26" s="123">
        <v>53200</v>
      </c>
      <c r="Q26" s="154">
        <v>24.828835051594506</v>
      </c>
    </row>
    <row r="27" spans="1:17" ht="13.5" customHeight="1" x14ac:dyDescent="0.2">
      <c r="A27" s="109" t="s">
        <v>190</v>
      </c>
      <c r="B27" s="125">
        <v>5636</v>
      </c>
      <c r="C27" s="153">
        <v>8.3480218624561182</v>
      </c>
      <c r="D27" s="123">
        <v>16967</v>
      </c>
      <c r="E27" s="153">
        <v>8.6825029680271832</v>
      </c>
      <c r="F27" s="123">
        <v>5897</v>
      </c>
      <c r="G27" s="153">
        <v>8.2284486367315051</v>
      </c>
      <c r="H27" s="123">
        <v>17466</v>
      </c>
      <c r="I27" s="153">
        <v>8.4583981055047879</v>
      </c>
      <c r="J27" s="123">
        <v>4969</v>
      </c>
      <c r="K27" s="153">
        <v>6.6339131943980876</v>
      </c>
      <c r="L27" s="123">
        <v>14612</v>
      </c>
      <c r="M27" s="153">
        <v>6.928237832199331</v>
      </c>
      <c r="N27" s="123">
        <v>5666</v>
      </c>
      <c r="O27" s="153">
        <v>7.4053743203680469</v>
      </c>
      <c r="P27" s="123">
        <v>15960</v>
      </c>
      <c r="Q27" s="154">
        <v>7.4486505154783513</v>
      </c>
    </row>
    <row r="28" spans="1:17" ht="13.5" customHeight="1" x14ac:dyDescent="0.2">
      <c r="A28" s="114" t="s">
        <v>189</v>
      </c>
      <c r="B28" s="163">
        <v>2303</v>
      </c>
      <c r="C28" s="147">
        <v>3.4111948809858843</v>
      </c>
      <c r="D28" s="151">
        <v>13782</v>
      </c>
      <c r="E28" s="147">
        <v>7.0526466614811474</v>
      </c>
      <c r="F28" s="151">
        <v>2529</v>
      </c>
      <c r="G28" s="147">
        <v>3.5288700360003347</v>
      </c>
      <c r="H28" s="151">
        <v>15139</v>
      </c>
      <c r="I28" s="147">
        <v>7.3314833916888231</v>
      </c>
      <c r="J28" s="151">
        <v>2404</v>
      </c>
      <c r="K28" s="147">
        <v>3.2094842663177712</v>
      </c>
      <c r="L28" s="151">
        <v>14318</v>
      </c>
      <c r="M28" s="147">
        <v>6.7888385766103214</v>
      </c>
      <c r="N28" s="151">
        <v>2641</v>
      </c>
      <c r="O28" s="147">
        <v>3.4517461313258049</v>
      </c>
      <c r="P28" s="151">
        <v>15742</v>
      </c>
      <c r="Q28" s="150">
        <v>7.3469082966579089</v>
      </c>
    </row>
    <row r="29" spans="1:17" ht="14.25" customHeight="1" x14ac:dyDescent="0.2">
      <c r="A29" s="223" t="s">
        <v>206</v>
      </c>
      <c r="B29" s="223"/>
      <c r="C29" s="223"/>
      <c r="D29" s="223"/>
      <c r="E29" s="223"/>
      <c r="F29" s="223"/>
      <c r="G29" s="223"/>
      <c r="H29" s="223"/>
      <c r="I29" s="223"/>
      <c r="J29" s="223"/>
      <c r="K29" s="223"/>
      <c r="L29" s="223"/>
      <c r="M29" s="223"/>
      <c r="N29" s="223"/>
      <c r="O29" s="223"/>
      <c r="P29" s="223"/>
      <c r="Q29" s="223"/>
    </row>
    <row r="30" spans="1:17" ht="12.75" customHeight="1" x14ac:dyDescent="0.2">
      <c r="A30" s="224" t="s">
        <v>187</v>
      </c>
      <c r="B30" s="224"/>
      <c r="C30" s="224"/>
      <c r="D30" s="224"/>
      <c r="E30" s="224"/>
      <c r="F30" s="224"/>
      <c r="G30" s="224"/>
      <c r="H30" s="224"/>
      <c r="I30" s="224"/>
      <c r="J30" s="224"/>
      <c r="K30" s="224"/>
      <c r="L30" s="224"/>
      <c r="M30" s="224"/>
      <c r="N30" s="224"/>
      <c r="O30" s="224"/>
      <c r="P30" s="224"/>
      <c r="Q30" s="224"/>
    </row>
    <row r="31" spans="1:17" ht="12.75" customHeight="1" x14ac:dyDescent="0.2">
      <c r="A31" s="224" t="s">
        <v>186</v>
      </c>
      <c r="B31" s="224"/>
      <c r="C31" s="224"/>
      <c r="D31" s="224"/>
      <c r="E31" s="224"/>
      <c r="F31" s="224"/>
      <c r="G31" s="224"/>
      <c r="H31" s="224"/>
      <c r="I31" s="224"/>
      <c r="J31" s="224"/>
      <c r="K31" s="224"/>
      <c r="L31" s="224"/>
      <c r="M31" s="224"/>
      <c r="N31" s="224"/>
      <c r="O31" s="224"/>
      <c r="P31" s="224"/>
      <c r="Q31" s="224"/>
    </row>
    <row r="32" spans="1:17" ht="12.75" customHeight="1" x14ac:dyDescent="0.2">
      <c r="A32" s="224" t="s">
        <v>185</v>
      </c>
      <c r="B32" s="224"/>
      <c r="C32" s="224"/>
      <c r="D32" s="224"/>
      <c r="E32" s="224"/>
      <c r="F32" s="224"/>
      <c r="G32" s="224"/>
      <c r="H32" s="224"/>
      <c r="I32" s="224"/>
      <c r="J32" s="224"/>
      <c r="K32" s="224"/>
      <c r="L32" s="224"/>
      <c r="M32" s="224"/>
      <c r="N32" s="224"/>
      <c r="O32" s="224"/>
      <c r="P32" s="224"/>
      <c r="Q32" s="224"/>
    </row>
  </sheetData>
  <pageMargins left="0.75" right="0.75" top="1" bottom="1"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
  <sheetViews>
    <sheetView zoomScaleNormal="100" workbookViewId="0">
      <selection activeCell="J4" sqref="J4"/>
    </sheetView>
  </sheetViews>
  <sheetFormatPr defaultColWidth="29.6640625" defaultRowHeight="12.75" x14ac:dyDescent="0.2"/>
  <cols>
    <col min="1" max="1" width="31.6640625" style="2" customWidth="1"/>
    <col min="2" max="10" width="11.33203125" style="5" customWidth="1"/>
    <col min="11" max="11" width="11.33203125" style="2" customWidth="1"/>
    <col min="12" max="255" width="10.33203125" style="2" customWidth="1"/>
    <col min="256" max="16384" width="29.6640625" style="2"/>
  </cols>
  <sheetData>
    <row r="1" spans="1:22" ht="12.75" customHeight="1" x14ac:dyDescent="0.2">
      <c r="A1" s="177" t="s">
        <v>26</v>
      </c>
      <c r="B1" s="177"/>
      <c r="C1" s="177"/>
      <c r="D1" s="177"/>
      <c r="E1" s="177"/>
      <c r="F1" s="177"/>
      <c r="G1" s="177"/>
      <c r="H1" s="177"/>
      <c r="I1" s="177"/>
      <c r="J1" s="177"/>
      <c r="K1" s="177"/>
    </row>
    <row r="2" spans="1:22" ht="12.75" customHeight="1" x14ac:dyDescent="0.2">
      <c r="A2" s="6"/>
      <c r="B2" s="178" t="s">
        <v>7</v>
      </c>
      <c r="C2" s="178"/>
      <c r="D2" s="178"/>
      <c r="E2" s="178"/>
      <c r="F2" s="178"/>
      <c r="G2" s="178"/>
      <c r="I2" s="183"/>
      <c r="J2" s="183"/>
      <c r="K2" s="183"/>
    </row>
    <row r="3" spans="1:22" ht="12.75" customHeight="1" x14ac:dyDescent="0.2">
      <c r="A3" s="186" t="s">
        <v>18</v>
      </c>
      <c r="B3" s="184" t="s">
        <v>22</v>
      </c>
      <c r="C3" s="184"/>
      <c r="D3" s="184" t="s">
        <v>24</v>
      </c>
      <c r="E3" s="184"/>
      <c r="F3" s="184" t="s">
        <v>25</v>
      </c>
      <c r="G3" s="184"/>
      <c r="H3" s="179" t="s">
        <v>4</v>
      </c>
      <c r="I3" s="179"/>
      <c r="J3" s="185" t="s">
        <v>17</v>
      </c>
      <c r="K3" s="179"/>
    </row>
    <row r="4" spans="1:22" x14ac:dyDescent="0.2">
      <c r="A4" s="1"/>
      <c r="B4" s="291" t="s">
        <v>251</v>
      </c>
      <c r="C4" s="3" t="s">
        <v>16</v>
      </c>
      <c r="D4" s="291" t="s">
        <v>251</v>
      </c>
      <c r="E4" s="3" t="s">
        <v>16</v>
      </c>
      <c r="F4" s="291" t="s">
        <v>251</v>
      </c>
      <c r="G4" s="3" t="s">
        <v>16</v>
      </c>
      <c r="H4" s="291" t="s">
        <v>251</v>
      </c>
      <c r="I4" s="3" t="s">
        <v>16</v>
      </c>
      <c r="J4" s="291" t="s">
        <v>251</v>
      </c>
      <c r="K4" s="3" t="s">
        <v>16</v>
      </c>
    </row>
    <row r="5" spans="1:22" x14ac:dyDescent="0.2">
      <c r="A5" s="1" t="s">
        <v>15</v>
      </c>
      <c r="B5" s="3"/>
      <c r="C5" s="3"/>
      <c r="D5" s="3"/>
      <c r="E5" s="3"/>
      <c r="F5" s="3"/>
      <c r="G5" s="3"/>
      <c r="H5" s="3"/>
      <c r="I5" s="3"/>
      <c r="J5" s="3"/>
      <c r="K5" s="3"/>
    </row>
    <row r="6" spans="1:22" x14ac:dyDescent="0.2">
      <c r="A6" s="1" t="s">
        <v>12</v>
      </c>
      <c r="B6" s="3">
        <v>10</v>
      </c>
      <c r="C6" s="3">
        <v>0.2</v>
      </c>
      <c r="D6" s="3">
        <v>18</v>
      </c>
      <c r="E6" s="3">
        <v>0.5</v>
      </c>
      <c r="F6" s="3">
        <v>5</v>
      </c>
      <c r="G6" s="3">
        <v>0.3</v>
      </c>
      <c r="H6" s="3">
        <v>8.6999999999999993</v>
      </c>
      <c r="I6" s="3">
        <v>0.3</v>
      </c>
      <c r="J6" s="3">
        <v>11.7</v>
      </c>
      <c r="K6" s="3">
        <v>0.4</v>
      </c>
      <c r="L6" s="5"/>
      <c r="M6" s="8"/>
      <c r="N6" s="8"/>
      <c r="O6" s="8"/>
      <c r="P6" s="8"/>
      <c r="Q6" s="8"/>
      <c r="R6" s="8"/>
      <c r="S6" s="8"/>
      <c r="T6" s="8"/>
      <c r="U6" s="8"/>
      <c r="V6" s="8"/>
    </row>
    <row r="7" spans="1:22" x14ac:dyDescent="0.2">
      <c r="A7" s="1" t="s">
        <v>11</v>
      </c>
      <c r="B7" s="3">
        <v>7.8</v>
      </c>
      <c r="C7" s="3">
        <v>0.3</v>
      </c>
      <c r="D7" s="3">
        <v>14.8</v>
      </c>
      <c r="E7" s="3">
        <v>0.5</v>
      </c>
      <c r="F7" s="3">
        <v>3.8</v>
      </c>
      <c r="G7" s="3">
        <v>0.3</v>
      </c>
      <c r="H7" s="3">
        <v>6.4</v>
      </c>
      <c r="I7" s="3">
        <v>0.3</v>
      </c>
      <c r="J7" s="3">
        <v>9.6999999999999993</v>
      </c>
      <c r="K7" s="3">
        <v>0.4</v>
      </c>
      <c r="M7" s="8"/>
      <c r="N7" s="8"/>
      <c r="O7" s="8"/>
      <c r="P7" s="8"/>
      <c r="Q7" s="8"/>
      <c r="R7" s="8"/>
      <c r="S7" s="8"/>
      <c r="T7" s="8"/>
      <c r="U7" s="8"/>
      <c r="V7" s="8"/>
    </row>
    <row r="8" spans="1:22" x14ac:dyDescent="0.2">
      <c r="A8" s="1" t="s">
        <v>10</v>
      </c>
      <c r="B8" s="3">
        <v>19.2</v>
      </c>
      <c r="C8" s="3">
        <v>0.8</v>
      </c>
      <c r="D8" s="3">
        <v>28.4</v>
      </c>
      <c r="E8" s="3">
        <v>1.4</v>
      </c>
      <c r="F8" s="3">
        <v>7.5</v>
      </c>
      <c r="G8" s="3">
        <v>1</v>
      </c>
      <c r="H8" s="3">
        <v>19</v>
      </c>
      <c r="I8" s="3">
        <v>1.1000000000000001</v>
      </c>
      <c r="J8" s="3">
        <v>19.600000000000001</v>
      </c>
      <c r="K8" s="3">
        <v>1.1000000000000001</v>
      </c>
      <c r="M8" s="8"/>
      <c r="N8" s="8"/>
      <c r="O8" s="8"/>
      <c r="P8" s="8"/>
      <c r="Q8" s="8"/>
      <c r="R8" s="8"/>
      <c r="S8" s="8"/>
      <c r="T8" s="8"/>
      <c r="U8" s="8"/>
      <c r="V8" s="8"/>
    </row>
    <row r="9" spans="1:22" x14ac:dyDescent="0.2">
      <c r="A9" s="1" t="s">
        <v>9</v>
      </c>
      <c r="B9" s="3">
        <v>14.7</v>
      </c>
      <c r="C9" s="3">
        <v>1.3</v>
      </c>
      <c r="D9" s="3">
        <v>34.6</v>
      </c>
      <c r="E9" s="3">
        <v>3.8</v>
      </c>
      <c r="F9" s="3">
        <v>10.5</v>
      </c>
      <c r="G9" s="3">
        <v>1.4</v>
      </c>
      <c r="H9" s="3">
        <v>14</v>
      </c>
      <c r="I9" s="3">
        <v>1.6</v>
      </c>
      <c r="J9" s="3">
        <v>15.8</v>
      </c>
      <c r="K9" s="3">
        <v>2</v>
      </c>
      <c r="M9" s="8"/>
      <c r="N9" s="8"/>
      <c r="O9" s="8"/>
      <c r="P9" s="8"/>
      <c r="Q9" s="8"/>
      <c r="R9" s="8"/>
      <c r="S9" s="8"/>
      <c r="T9" s="8"/>
      <c r="U9" s="8"/>
      <c r="V9" s="8"/>
    </row>
    <row r="10" spans="1:22" x14ac:dyDescent="0.2">
      <c r="A10" s="1" t="s">
        <v>30</v>
      </c>
      <c r="B10" s="3">
        <v>18.100000000000001</v>
      </c>
      <c r="C10" s="3">
        <v>0.9</v>
      </c>
      <c r="D10" s="3">
        <v>32.9</v>
      </c>
      <c r="E10" s="3">
        <v>1.9</v>
      </c>
      <c r="F10" s="3">
        <v>12.7</v>
      </c>
      <c r="G10" s="3">
        <v>1.4</v>
      </c>
      <c r="H10" s="3">
        <v>16.100000000000001</v>
      </c>
      <c r="I10" s="3">
        <v>1.1000000000000001</v>
      </c>
      <c r="J10" s="3">
        <v>21.3</v>
      </c>
      <c r="K10" s="3">
        <v>1.5</v>
      </c>
      <c r="M10" s="8"/>
      <c r="N10" s="8"/>
      <c r="O10" s="8"/>
      <c r="P10" s="8"/>
      <c r="Q10" s="8"/>
      <c r="R10" s="8"/>
      <c r="S10" s="8"/>
      <c r="T10" s="8"/>
      <c r="U10" s="8"/>
      <c r="V10" s="8"/>
    </row>
    <row r="11" spans="1:22" x14ac:dyDescent="0.2">
      <c r="A11" s="1" t="s">
        <v>14</v>
      </c>
      <c r="B11" s="3"/>
      <c r="C11" s="3"/>
      <c r="D11" s="3"/>
      <c r="E11" s="3"/>
      <c r="F11" s="3"/>
      <c r="G11" s="3"/>
      <c r="H11" s="3"/>
      <c r="I11" s="3"/>
      <c r="J11" s="3"/>
      <c r="K11" s="3"/>
      <c r="M11" s="8"/>
      <c r="N11" s="8"/>
      <c r="O11" s="8"/>
      <c r="P11" s="8"/>
      <c r="Q11" s="8"/>
      <c r="R11" s="8"/>
      <c r="S11" s="8"/>
      <c r="T11" s="8"/>
      <c r="U11" s="8"/>
      <c r="V11" s="8"/>
    </row>
    <row r="12" spans="1:22" x14ac:dyDescent="0.2">
      <c r="A12" s="1" t="s">
        <v>12</v>
      </c>
      <c r="B12" s="3">
        <v>7.4</v>
      </c>
      <c r="C12" s="3">
        <v>0.3</v>
      </c>
      <c r="D12" s="3">
        <v>13.6</v>
      </c>
      <c r="E12" s="3">
        <v>0.8</v>
      </c>
      <c r="F12" s="3">
        <v>5.0999999999999996</v>
      </c>
      <c r="G12" s="3">
        <v>0.3</v>
      </c>
      <c r="H12" s="3">
        <v>7.2</v>
      </c>
      <c r="I12" s="3">
        <v>0.3</v>
      </c>
      <c r="J12" s="3">
        <v>7.6</v>
      </c>
      <c r="K12" s="3">
        <v>0.5</v>
      </c>
      <c r="M12" s="8"/>
      <c r="N12" s="8"/>
      <c r="O12" s="8"/>
      <c r="P12" s="8"/>
      <c r="Q12" s="8"/>
      <c r="R12" s="8"/>
      <c r="S12" s="8"/>
      <c r="T12" s="8"/>
      <c r="U12" s="8"/>
      <c r="V12" s="8"/>
    </row>
    <row r="13" spans="1:22" x14ac:dyDescent="0.2">
      <c r="A13" s="1" t="s">
        <v>11</v>
      </c>
      <c r="B13" s="3">
        <v>5.3</v>
      </c>
      <c r="C13" s="3">
        <v>0.3</v>
      </c>
      <c r="D13" s="3">
        <v>10.4</v>
      </c>
      <c r="E13" s="3">
        <v>0.8</v>
      </c>
      <c r="F13" s="3">
        <v>3.7</v>
      </c>
      <c r="G13" s="3">
        <v>0.3</v>
      </c>
      <c r="H13" s="3">
        <v>4.9000000000000004</v>
      </c>
      <c r="I13" s="3">
        <v>0.3</v>
      </c>
      <c r="J13" s="3">
        <v>5.8</v>
      </c>
      <c r="K13" s="3">
        <v>0.5</v>
      </c>
      <c r="M13" s="8"/>
      <c r="N13" s="8"/>
      <c r="O13" s="8"/>
      <c r="P13" s="8"/>
      <c r="Q13" s="8"/>
      <c r="R13" s="8"/>
      <c r="S13" s="8"/>
      <c r="T13" s="8"/>
      <c r="U13" s="8"/>
      <c r="V13" s="8"/>
    </row>
    <row r="14" spans="1:22" x14ac:dyDescent="0.2">
      <c r="A14" s="1" t="s">
        <v>10</v>
      </c>
      <c r="B14" s="3">
        <v>16.7</v>
      </c>
      <c r="C14" s="3">
        <v>1.2</v>
      </c>
      <c r="D14" s="3">
        <v>25.4</v>
      </c>
      <c r="E14" s="3">
        <v>2.5</v>
      </c>
      <c r="F14" s="3">
        <v>8.5</v>
      </c>
      <c r="G14" s="3">
        <v>1.2</v>
      </c>
      <c r="H14" s="3">
        <v>17.899999999999999</v>
      </c>
      <c r="I14" s="3">
        <v>1.6</v>
      </c>
      <c r="J14" s="3">
        <v>14.3</v>
      </c>
      <c r="K14" s="3">
        <v>1.9</v>
      </c>
      <c r="M14" s="8"/>
      <c r="N14" s="8"/>
      <c r="O14" s="8"/>
      <c r="P14" s="8"/>
      <c r="Q14" s="8"/>
      <c r="R14" s="8"/>
      <c r="S14" s="8"/>
      <c r="T14" s="8"/>
      <c r="U14" s="8"/>
      <c r="V14" s="8"/>
    </row>
    <row r="15" spans="1:22" x14ac:dyDescent="0.2">
      <c r="A15" s="1" t="s">
        <v>9</v>
      </c>
      <c r="B15" s="3">
        <v>13.1</v>
      </c>
      <c r="C15" s="3">
        <v>1.7</v>
      </c>
      <c r="D15" s="3">
        <v>29.5</v>
      </c>
      <c r="E15" s="3">
        <v>7</v>
      </c>
      <c r="F15" s="3">
        <v>11</v>
      </c>
      <c r="G15" s="3">
        <v>1.5</v>
      </c>
      <c r="H15" s="3">
        <v>13</v>
      </c>
      <c r="I15" s="3">
        <v>2</v>
      </c>
      <c r="J15" s="3">
        <v>13.4</v>
      </c>
      <c r="K15" s="3">
        <v>3</v>
      </c>
      <c r="M15" s="8"/>
      <c r="N15" s="8"/>
      <c r="O15" s="8"/>
      <c r="P15" s="8"/>
      <c r="Q15" s="8"/>
      <c r="R15" s="8"/>
      <c r="S15" s="8"/>
      <c r="T15" s="8"/>
      <c r="U15" s="8"/>
      <c r="V15" s="8"/>
    </row>
    <row r="16" spans="1:22" x14ac:dyDescent="0.2">
      <c r="A16" s="1" t="s">
        <v>30</v>
      </c>
      <c r="B16" s="3">
        <v>16.2</v>
      </c>
      <c r="C16" s="3">
        <v>1.3</v>
      </c>
      <c r="D16" s="3">
        <v>26.2</v>
      </c>
      <c r="E16" s="3">
        <v>3.3</v>
      </c>
      <c r="F16" s="3">
        <v>13.2</v>
      </c>
      <c r="G16" s="3">
        <v>1.4</v>
      </c>
      <c r="H16" s="3">
        <v>15.8</v>
      </c>
      <c r="I16" s="3">
        <v>1.5</v>
      </c>
      <c r="J16" s="3">
        <v>16.8</v>
      </c>
      <c r="K16" s="3">
        <v>2.1</v>
      </c>
      <c r="M16" s="8"/>
      <c r="N16" s="8"/>
      <c r="O16" s="8"/>
      <c r="P16" s="8"/>
      <c r="Q16" s="8"/>
      <c r="R16" s="8"/>
      <c r="S16" s="8"/>
      <c r="T16" s="8"/>
      <c r="U16" s="8"/>
      <c r="V16" s="8"/>
    </row>
    <row r="17" spans="1:22" x14ac:dyDescent="0.2">
      <c r="A17" s="1" t="s">
        <v>13</v>
      </c>
      <c r="B17" s="3"/>
      <c r="C17" s="3"/>
      <c r="D17" s="3"/>
      <c r="E17" s="3"/>
      <c r="F17" s="3"/>
      <c r="G17" s="3"/>
      <c r="H17" s="3"/>
      <c r="I17" s="3"/>
      <c r="J17" s="3"/>
      <c r="K17" s="3"/>
      <c r="M17" s="8"/>
      <c r="N17" s="8"/>
      <c r="O17" s="8"/>
      <c r="P17" s="8"/>
      <c r="Q17" s="8"/>
      <c r="R17" s="8"/>
      <c r="S17" s="8"/>
      <c r="T17" s="8"/>
      <c r="U17" s="8"/>
      <c r="V17" s="8"/>
    </row>
    <row r="18" spans="1:22" x14ac:dyDescent="0.2">
      <c r="A18" s="1" t="s">
        <v>12</v>
      </c>
      <c r="B18" s="3">
        <v>12.1</v>
      </c>
      <c r="C18" s="3">
        <v>0.3</v>
      </c>
      <c r="D18" s="3">
        <v>20.2</v>
      </c>
      <c r="E18" s="3">
        <v>0.6</v>
      </c>
      <c r="F18" s="3">
        <v>4.9000000000000004</v>
      </c>
      <c r="G18" s="3">
        <v>0.3</v>
      </c>
      <c r="H18" s="3">
        <v>10.1</v>
      </c>
      <c r="I18" s="3">
        <v>0.4</v>
      </c>
      <c r="J18" s="3">
        <v>14.7</v>
      </c>
      <c r="K18" s="3">
        <v>0.5</v>
      </c>
      <c r="M18" s="8"/>
      <c r="N18" s="8"/>
      <c r="O18" s="8"/>
      <c r="P18" s="8"/>
      <c r="Q18" s="8"/>
      <c r="R18" s="8"/>
      <c r="S18" s="8"/>
      <c r="T18" s="8"/>
      <c r="U18" s="8"/>
      <c r="V18" s="8"/>
    </row>
    <row r="19" spans="1:22" x14ac:dyDescent="0.2">
      <c r="A19" s="1" t="s">
        <v>11</v>
      </c>
      <c r="B19" s="3">
        <v>9.9</v>
      </c>
      <c r="C19" s="3">
        <v>0.4</v>
      </c>
      <c r="D19" s="3">
        <v>17</v>
      </c>
      <c r="E19" s="3">
        <v>0.6</v>
      </c>
      <c r="F19" s="3">
        <v>3.9</v>
      </c>
      <c r="G19" s="3">
        <v>0.3</v>
      </c>
      <c r="H19" s="3">
        <v>7.8</v>
      </c>
      <c r="I19" s="3">
        <v>0.4</v>
      </c>
      <c r="J19" s="3">
        <v>12.6</v>
      </c>
      <c r="K19" s="3">
        <v>0.6</v>
      </c>
      <c r="M19" s="8"/>
      <c r="N19" s="8"/>
      <c r="O19" s="8"/>
      <c r="P19" s="8"/>
      <c r="Q19" s="8"/>
      <c r="R19" s="8"/>
      <c r="S19" s="8"/>
      <c r="T19" s="8"/>
      <c r="U19" s="8"/>
      <c r="V19" s="8"/>
    </row>
    <row r="20" spans="1:22" x14ac:dyDescent="0.2">
      <c r="A20" s="1" t="s">
        <v>10</v>
      </c>
      <c r="B20" s="3">
        <v>20.9</v>
      </c>
      <c r="C20" s="3">
        <v>1</v>
      </c>
      <c r="D20" s="3">
        <v>30</v>
      </c>
      <c r="E20" s="3">
        <v>1.9</v>
      </c>
      <c r="F20" s="3">
        <v>6.3</v>
      </c>
      <c r="G20" s="3">
        <v>1.1000000000000001</v>
      </c>
      <c r="H20" s="3">
        <v>19.8</v>
      </c>
      <c r="I20" s="3">
        <v>1.3</v>
      </c>
      <c r="J20" s="3">
        <v>22.6</v>
      </c>
      <c r="K20" s="3">
        <v>1.5</v>
      </c>
      <c r="M20" s="8"/>
      <c r="N20" s="8"/>
      <c r="O20" s="8"/>
      <c r="P20" s="8"/>
      <c r="Q20" s="8"/>
      <c r="R20" s="8"/>
      <c r="S20" s="8"/>
      <c r="T20" s="8"/>
      <c r="U20" s="8"/>
      <c r="V20" s="8"/>
    </row>
    <row r="21" spans="1:22" x14ac:dyDescent="0.2">
      <c r="A21" s="1" t="s">
        <v>9</v>
      </c>
      <c r="B21" s="3">
        <v>16</v>
      </c>
      <c r="C21" s="3">
        <v>1.5</v>
      </c>
      <c r="D21" s="3">
        <v>37</v>
      </c>
      <c r="E21" s="3">
        <v>4.5999999999999996</v>
      </c>
      <c r="F21" s="3">
        <v>9.9</v>
      </c>
      <c r="G21" s="3">
        <v>1.6</v>
      </c>
      <c r="H21" s="3">
        <v>14.9</v>
      </c>
      <c r="I21" s="3">
        <v>2</v>
      </c>
      <c r="J21" s="3">
        <v>17.7</v>
      </c>
      <c r="K21" s="3">
        <v>2.2000000000000002</v>
      </c>
      <c r="M21" s="8"/>
      <c r="N21" s="8"/>
      <c r="O21" s="8"/>
      <c r="P21" s="8"/>
      <c r="Q21" s="8"/>
      <c r="R21" s="8"/>
      <c r="S21" s="8"/>
      <c r="T21" s="8"/>
      <c r="U21" s="8"/>
      <c r="V21" s="8"/>
    </row>
    <row r="22" spans="1:22" x14ac:dyDescent="0.2">
      <c r="A22" s="4" t="s">
        <v>30</v>
      </c>
      <c r="B22" s="7">
        <v>19.600000000000001</v>
      </c>
      <c r="C22" s="7">
        <v>1.1000000000000001</v>
      </c>
      <c r="D22" s="7">
        <v>36.799999999999997</v>
      </c>
      <c r="E22" s="7">
        <v>2.6</v>
      </c>
      <c r="F22" s="7">
        <v>12.2</v>
      </c>
      <c r="G22" s="7">
        <v>1.7</v>
      </c>
      <c r="H22" s="7">
        <v>16.3</v>
      </c>
      <c r="I22" s="7">
        <v>1.4</v>
      </c>
      <c r="J22" s="7">
        <v>24.5</v>
      </c>
      <c r="K22" s="7">
        <v>1.9</v>
      </c>
      <c r="M22" s="8"/>
      <c r="N22" s="8"/>
      <c r="O22" s="8"/>
      <c r="P22" s="8"/>
      <c r="Q22" s="8"/>
      <c r="R22" s="8"/>
      <c r="S22" s="8"/>
      <c r="T22" s="8"/>
      <c r="U22" s="8"/>
      <c r="V22" s="8"/>
    </row>
    <row r="23" spans="1:22" ht="82.5" customHeight="1" x14ac:dyDescent="0.2">
      <c r="A23" s="182" t="s">
        <v>27</v>
      </c>
      <c r="B23" s="182"/>
      <c r="C23" s="182"/>
      <c r="D23" s="182"/>
      <c r="E23" s="182"/>
      <c r="F23" s="182"/>
      <c r="G23" s="182"/>
      <c r="H23" s="182"/>
      <c r="I23" s="182"/>
      <c r="J23" s="182"/>
      <c r="K23" s="182"/>
    </row>
    <row r="24" spans="1:22" ht="12.75" customHeight="1" x14ac:dyDescent="0.2">
      <c r="A24" s="182" t="s">
        <v>0</v>
      </c>
      <c r="B24" s="182"/>
      <c r="C24" s="182"/>
      <c r="D24" s="182"/>
      <c r="E24" s="182"/>
      <c r="F24" s="182"/>
      <c r="G24" s="182"/>
      <c r="H24" s="182"/>
      <c r="I24" s="182"/>
      <c r="J24" s="182"/>
      <c r="K24" s="182"/>
    </row>
    <row r="25" spans="1:22" ht="12.75" customHeight="1" x14ac:dyDescent="0.2">
      <c r="A25" s="182" t="s">
        <v>23</v>
      </c>
      <c r="B25" s="182"/>
      <c r="C25" s="182"/>
      <c r="D25" s="182"/>
      <c r="E25" s="182"/>
      <c r="F25" s="182"/>
      <c r="G25" s="182"/>
      <c r="H25" s="182"/>
      <c r="I25" s="182"/>
      <c r="J25" s="182"/>
      <c r="K25" s="182"/>
    </row>
  </sheetData>
  <pageMargins left="0.7" right="0.7" top="0.75" bottom="0.75" header="0.3" footer="0.3"/>
  <pageSetup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activeCell="R17" sqref="R17"/>
    </sheetView>
  </sheetViews>
  <sheetFormatPr defaultColWidth="9" defaultRowHeight="12.75" x14ac:dyDescent="0.2"/>
  <cols>
    <col min="1" max="1" width="40" style="116" customWidth="1"/>
    <col min="2" max="2" width="14.33203125" style="115" customWidth="1"/>
    <col min="3" max="3" width="8" style="115" customWidth="1"/>
    <col min="4" max="4" width="12.33203125" style="115" customWidth="1"/>
    <col min="5" max="5" width="7.33203125" style="115" customWidth="1"/>
    <col min="6" max="6" width="14.1640625" style="115" customWidth="1"/>
    <col min="7" max="7" width="7.83203125" style="115" customWidth="1"/>
    <col min="8" max="8" width="12" style="115" customWidth="1"/>
    <col min="9" max="9" width="7.33203125" style="115" customWidth="1"/>
    <col min="10" max="10" width="13.6640625" style="115" customWidth="1"/>
    <col min="11" max="11" width="7" style="115" customWidth="1"/>
    <col min="12" max="12" width="11.83203125" style="115" customWidth="1"/>
    <col min="13" max="13" width="8.1640625" style="115" customWidth="1"/>
    <col min="14" max="14" width="14.1640625" style="115" customWidth="1"/>
    <col min="15" max="15" width="7.33203125" style="115" customWidth="1"/>
    <col min="16" max="16" width="11.6640625" style="115" customWidth="1"/>
    <col min="17" max="17" width="7.33203125" style="115" customWidth="1"/>
    <col min="18" max="16384" width="9" style="115"/>
  </cols>
  <sheetData>
    <row r="1" spans="1:17" ht="12.75" customHeight="1" x14ac:dyDescent="0.2">
      <c r="A1" s="209" t="s">
        <v>211</v>
      </c>
      <c r="B1" s="209"/>
      <c r="C1" s="209"/>
      <c r="D1" s="209"/>
      <c r="E1" s="209"/>
      <c r="F1" s="209"/>
      <c r="G1" s="209"/>
      <c r="H1" s="209"/>
      <c r="I1" s="209"/>
      <c r="J1" s="209"/>
      <c r="K1" s="209"/>
      <c r="L1" s="209"/>
      <c r="M1" s="209"/>
      <c r="N1" s="209"/>
      <c r="O1" s="209"/>
      <c r="P1" s="209"/>
      <c r="Q1" s="209"/>
    </row>
    <row r="2" spans="1:17" x14ac:dyDescent="0.2">
      <c r="A2" s="132"/>
      <c r="B2" s="233">
        <v>2007</v>
      </c>
      <c r="C2" s="233"/>
      <c r="D2" s="233"/>
      <c r="E2" s="233"/>
      <c r="F2" s="233">
        <v>2009</v>
      </c>
      <c r="G2" s="233"/>
      <c r="H2" s="233"/>
      <c r="I2" s="233"/>
      <c r="J2" s="233">
        <v>2011</v>
      </c>
      <c r="K2" s="233"/>
      <c r="L2" s="233"/>
      <c r="M2" s="233"/>
      <c r="N2" s="233">
        <v>2013</v>
      </c>
      <c r="O2" s="233"/>
      <c r="P2" s="233"/>
      <c r="Q2" s="233"/>
    </row>
    <row r="3" spans="1:17" ht="14.25" x14ac:dyDescent="0.2">
      <c r="B3" s="130" t="s">
        <v>197</v>
      </c>
      <c r="C3" s="130" t="s">
        <v>195</v>
      </c>
      <c r="D3" s="130" t="s">
        <v>201</v>
      </c>
      <c r="E3" s="130" t="s">
        <v>195</v>
      </c>
      <c r="F3" s="130" t="s">
        <v>197</v>
      </c>
      <c r="G3" s="130" t="s">
        <v>195</v>
      </c>
      <c r="H3" s="130" t="s">
        <v>201</v>
      </c>
      <c r="I3" s="130" t="s">
        <v>195</v>
      </c>
      <c r="J3" s="130" t="s">
        <v>197</v>
      </c>
      <c r="K3" s="130" t="s">
        <v>195</v>
      </c>
      <c r="L3" s="130" t="s">
        <v>201</v>
      </c>
      <c r="M3" s="130" t="s">
        <v>195</v>
      </c>
      <c r="N3" s="130" t="s">
        <v>197</v>
      </c>
      <c r="O3" s="130" t="s">
        <v>195</v>
      </c>
      <c r="P3" s="130" t="s">
        <v>201</v>
      </c>
      <c r="Q3" s="130" t="s">
        <v>195</v>
      </c>
    </row>
    <row r="4" spans="1:17" ht="12.75" customHeight="1" x14ac:dyDescent="0.2">
      <c r="A4" s="115"/>
      <c r="B4" s="224" t="s">
        <v>39</v>
      </c>
      <c r="C4" s="224"/>
      <c r="D4" s="224"/>
      <c r="E4" s="224"/>
      <c r="F4" s="224"/>
      <c r="G4" s="224"/>
      <c r="H4" s="224"/>
      <c r="I4" s="224"/>
      <c r="J4" s="224"/>
      <c r="K4" s="224"/>
      <c r="L4" s="224"/>
      <c r="M4" s="224"/>
      <c r="N4" s="224"/>
      <c r="O4" s="224"/>
      <c r="P4" s="224"/>
      <c r="Q4" s="224"/>
    </row>
    <row r="5" spans="1:17" x14ac:dyDescent="0.2">
      <c r="A5" s="115" t="s">
        <v>194</v>
      </c>
      <c r="B5" s="129">
        <v>1039</v>
      </c>
      <c r="C5" s="157">
        <v>100</v>
      </c>
      <c r="D5" s="127">
        <v>1272</v>
      </c>
      <c r="E5" s="158">
        <v>100</v>
      </c>
      <c r="F5" s="162">
        <v>845</v>
      </c>
      <c r="G5" s="161">
        <v>100</v>
      </c>
      <c r="H5" s="162">
        <v>1049</v>
      </c>
      <c r="I5" s="161">
        <v>100</v>
      </c>
      <c r="J5" s="162">
        <v>1128</v>
      </c>
      <c r="K5" s="161">
        <v>100</v>
      </c>
      <c r="L5" s="162">
        <v>1377</v>
      </c>
      <c r="M5" s="161">
        <v>100</v>
      </c>
      <c r="N5" s="162">
        <v>1220</v>
      </c>
      <c r="O5" s="161">
        <v>100</v>
      </c>
      <c r="P5" s="162">
        <v>1494</v>
      </c>
      <c r="Q5" s="161">
        <v>100</v>
      </c>
    </row>
    <row r="6" spans="1:17" x14ac:dyDescent="0.2">
      <c r="A6" s="115" t="s">
        <v>193</v>
      </c>
      <c r="B6" s="125"/>
      <c r="C6" s="153"/>
      <c r="D6" s="123"/>
      <c r="E6" s="154"/>
      <c r="F6" s="162"/>
      <c r="G6" s="161"/>
      <c r="H6" s="162"/>
      <c r="I6" s="161"/>
      <c r="J6" s="162"/>
      <c r="K6" s="161"/>
      <c r="L6" s="162"/>
      <c r="M6" s="161"/>
      <c r="N6" s="162"/>
      <c r="O6" s="161"/>
      <c r="P6" s="162"/>
      <c r="Q6" s="161"/>
    </row>
    <row r="7" spans="1:17" x14ac:dyDescent="0.2">
      <c r="A7" s="116" t="s">
        <v>192</v>
      </c>
      <c r="B7" s="125">
        <v>445</v>
      </c>
      <c r="C7" s="153">
        <v>42.829643888354184</v>
      </c>
      <c r="D7" s="123">
        <v>526</v>
      </c>
      <c r="E7" s="154">
        <v>41.352201257861637</v>
      </c>
      <c r="F7" s="162">
        <v>383</v>
      </c>
      <c r="G7" s="161">
        <v>45.2</v>
      </c>
      <c r="H7" s="162">
        <v>453</v>
      </c>
      <c r="I7" s="161">
        <v>43.2</v>
      </c>
      <c r="J7" s="162">
        <v>536</v>
      </c>
      <c r="K7" s="161">
        <v>47.5</v>
      </c>
      <c r="L7" s="162">
        <v>623</v>
      </c>
      <c r="M7" s="161">
        <v>45.3</v>
      </c>
      <c r="N7" s="162">
        <v>532</v>
      </c>
      <c r="O7" s="161">
        <v>43.6</v>
      </c>
      <c r="P7" s="162">
        <v>630</v>
      </c>
      <c r="Q7" s="161">
        <v>42.2</v>
      </c>
    </row>
    <row r="8" spans="1:17" x14ac:dyDescent="0.2">
      <c r="A8" s="116" t="s">
        <v>191</v>
      </c>
      <c r="B8" s="125">
        <v>401</v>
      </c>
      <c r="C8" s="153">
        <v>38.594802694898938</v>
      </c>
      <c r="D8" s="123">
        <v>470</v>
      </c>
      <c r="E8" s="154">
        <v>36.94968553459119</v>
      </c>
      <c r="F8" s="162">
        <v>347</v>
      </c>
      <c r="G8" s="161">
        <v>41.1</v>
      </c>
      <c r="H8" s="162">
        <v>409</v>
      </c>
      <c r="I8" s="161">
        <v>39</v>
      </c>
      <c r="J8" s="162">
        <v>485</v>
      </c>
      <c r="K8" s="161">
        <v>43</v>
      </c>
      <c r="L8" s="162">
        <v>560</v>
      </c>
      <c r="M8" s="161">
        <v>40.700000000000003</v>
      </c>
      <c r="N8" s="162">
        <v>457</v>
      </c>
      <c r="O8" s="161">
        <v>37.4</v>
      </c>
      <c r="P8" s="162">
        <v>542</v>
      </c>
      <c r="Q8" s="161">
        <v>36.299999999999997</v>
      </c>
    </row>
    <row r="9" spans="1:17" x14ac:dyDescent="0.2">
      <c r="A9" s="116" t="s">
        <v>190</v>
      </c>
      <c r="B9" s="125">
        <v>31</v>
      </c>
      <c r="C9" s="153">
        <v>2.9836381135707413</v>
      </c>
      <c r="D9" s="123">
        <v>36</v>
      </c>
      <c r="E9" s="154">
        <v>2.8301886792452833</v>
      </c>
      <c r="F9" s="162">
        <v>41</v>
      </c>
      <c r="G9" s="161">
        <v>4.9000000000000004</v>
      </c>
      <c r="H9" s="162">
        <v>46</v>
      </c>
      <c r="I9" s="161">
        <v>4.4000000000000004</v>
      </c>
      <c r="J9" s="162">
        <v>53</v>
      </c>
      <c r="K9" s="161">
        <v>4.7</v>
      </c>
      <c r="L9" s="162">
        <v>57</v>
      </c>
      <c r="M9" s="161">
        <v>4.2</v>
      </c>
      <c r="N9" s="162">
        <v>57</v>
      </c>
      <c r="O9" s="161">
        <v>4.7</v>
      </c>
      <c r="P9" s="162">
        <v>65</v>
      </c>
      <c r="Q9" s="161">
        <v>4.4000000000000004</v>
      </c>
    </row>
    <row r="10" spans="1:17" ht="24" customHeight="1" x14ac:dyDescent="0.2">
      <c r="A10" s="214" t="s">
        <v>189</v>
      </c>
      <c r="B10" s="225">
        <v>55</v>
      </c>
      <c r="C10" s="226">
        <v>5.2935514918190565</v>
      </c>
      <c r="D10" s="227">
        <v>70</v>
      </c>
      <c r="E10" s="228">
        <v>5.5031446540880502</v>
      </c>
      <c r="F10" s="229">
        <v>37</v>
      </c>
      <c r="G10" s="230">
        <v>4.3</v>
      </c>
      <c r="H10" s="229">
        <v>51</v>
      </c>
      <c r="I10" s="230">
        <v>4.8</v>
      </c>
      <c r="J10" s="229">
        <v>63</v>
      </c>
      <c r="K10" s="230">
        <v>5.6</v>
      </c>
      <c r="L10" s="229">
        <v>83</v>
      </c>
      <c r="M10" s="230">
        <v>6</v>
      </c>
      <c r="N10" s="229">
        <v>89</v>
      </c>
      <c r="O10" s="230">
        <v>7.3</v>
      </c>
      <c r="P10" s="229">
        <v>121</v>
      </c>
      <c r="Q10" s="230">
        <v>8.1</v>
      </c>
    </row>
    <row r="11" spans="1:17" x14ac:dyDescent="0.2">
      <c r="A11" s="114"/>
      <c r="B11" s="210">
        <v>1999</v>
      </c>
      <c r="C11" s="210"/>
      <c r="D11" s="210"/>
      <c r="E11" s="210"/>
      <c r="F11" s="210">
        <v>2001</v>
      </c>
      <c r="G11" s="210"/>
      <c r="H11" s="210"/>
      <c r="I11" s="210"/>
      <c r="J11" s="210">
        <v>2003</v>
      </c>
      <c r="K11" s="210"/>
      <c r="L11" s="210"/>
      <c r="M11" s="210"/>
      <c r="N11" s="210">
        <v>2005</v>
      </c>
      <c r="O11" s="210"/>
      <c r="P11" s="210"/>
      <c r="Q11" s="210"/>
    </row>
    <row r="12" spans="1:17" ht="14.25" x14ac:dyDescent="0.2">
      <c r="B12" s="130" t="s">
        <v>197</v>
      </c>
      <c r="C12" s="130" t="s">
        <v>195</v>
      </c>
      <c r="D12" s="130" t="s">
        <v>201</v>
      </c>
      <c r="E12" s="130" t="s">
        <v>195</v>
      </c>
      <c r="F12" s="130" t="s">
        <v>197</v>
      </c>
      <c r="G12" s="130" t="s">
        <v>195</v>
      </c>
      <c r="H12" s="130" t="s">
        <v>201</v>
      </c>
      <c r="I12" s="130" t="s">
        <v>195</v>
      </c>
      <c r="J12" s="130" t="s">
        <v>197</v>
      </c>
      <c r="K12" s="130" t="s">
        <v>195</v>
      </c>
      <c r="L12" s="130" t="s">
        <v>201</v>
      </c>
      <c r="M12" s="130" t="s">
        <v>195</v>
      </c>
      <c r="N12" s="130" t="s">
        <v>197</v>
      </c>
      <c r="O12" s="130" t="s">
        <v>195</v>
      </c>
      <c r="P12" s="130" t="s">
        <v>201</v>
      </c>
      <c r="Q12" s="130" t="s">
        <v>195</v>
      </c>
    </row>
    <row r="13" spans="1:17" ht="12.75" customHeight="1" x14ac:dyDescent="0.2">
      <c r="A13" s="115"/>
      <c r="B13" s="224" t="s">
        <v>39</v>
      </c>
      <c r="C13" s="224"/>
      <c r="D13" s="224"/>
      <c r="E13" s="224"/>
      <c r="F13" s="224"/>
      <c r="G13" s="224"/>
      <c r="H13" s="224"/>
      <c r="I13" s="224"/>
      <c r="J13" s="224"/>
      <c r="K13" s="224"/>
      <c r="L13" s="224"/>
      <c r="M13" s="224"/>
      <c r="N13" s="224"/>
      <c r="O13" s="224"/>
      <c r="P13" s="224"/>
      <c r="Q13" s="224"/>
    </row>
    <row r="14" spans="1:17" x14ac:dyDescent="0.2">
      <c r="A14" s="115" t="s">
        <v>194</v>
      </c>
      <c r="B14" s="129">
        <v>1000</v>
      </c>
      <c r="C14" s="157">
        <v>100</v>
      </c>
      <c r="D14" s="127">
        <v>1212</v>
      </c>
      <c r="E14" s="157">
        <v>100</v>
      </c>
      <c r="F14" s="127">
        <v>1011</v>
      </c>
      <c r="G14" s="157">
        <v>100</v>
      </c>
      <c r="H14" s="127">
        <v>1233</v>
      </c>
      <c r="I14" s="157">
        <v>100</v>
      </c>
      <c r="J14" s="127">
        <v>1052</v>
      </c>
      <c r="K14" s="157">
        <v>100</v>
      </c>
      <c r="L14" s="127">
        <v>1313</v>
      </c>
      <c r="M14" s="157">
        <v>100</v>
      </c>
      <c r="N14" s="127">
        <v>1064</v>
      </c>
      <c r="O14" s="157">
        <v>100</v>
      </c>
      <c r="P14" s="127">
        <v>1297</v>
      </c>
      <c r="Q14" s="158">
        <v>100</v>
      </c>
    </row>
    <row r="15" spans="1:17" x14ac:dyDescent="0.2">
      <c r="A15" s="115" t="s">
        <v>193</v>
      </c>
      <c r="B15" s="125"/>
      <c r="C15" s="153"/>
      <c r="D15" s="123"/>
      <c r="E15" s="153"/>
      <c r="F15" s="123"/>
      <c r="G15" s="153"/>
      <c r="H15" s="123"/>
      <c r="I15" s="153"/>
      <c r="J15" s="123"/>
      <c r="K15" s="153"/>
      <c r="L15" s="123"/>
      <c r="M15" s="153"/>
      <c r="N15" s="123"/>
      <c r="O15" s="153"/>
      <c r="P15" s="123"/>
      <c r="Q15" s="154"/>
    </row>
    <row r="16" spans="1:17" x14ac:dyDescent="0.2">
      <c r="A16" s="116" t="s">
        <v>192</v>
      </c>
      <c r="B16" s="125">
        <v>374</v>
      </c>
      <c r="C16" s="153">
        <v>37.4</v>
      </c>
      <c r="D16" s="123">
        <v>435</v>
      </c>
      <c r="E16" s="153">
        <v>35.89108910891089</v>
      </c>
      <c r="F16" s="123">
        <v>436</v>
      </c>
      <c r="G16" s="153">
        <v>43.125618199802176</v>
      </c>
      <c r="H16" s="123">
        <v>531</v>
      </c>
      <c r="I16" s="153">
        <v>43.065693430656928</v>
      </c>
      <c r="J16" s="123">
        <v>427</v>
      </c>
      <c r="K16" s="153">
        <v>40.589353612167301</v>
      </c>
      <c r="L16" s="123">
        <v>529</v>
      </c>
      <c r="M16" s="153">
        <v>40.289413556740286</v>
      </c>
      <c r="N16" s="123">
        <v>482</v>
      </c>
      <c r="O16" s="153">
        <v>45.300751879699249</v>
      </c>
      <c r="P16" s="123">
        <v>565</v>
      </c>
      <c r="Q16" s="154">
        <v>43.562066306861993</v>
      </c>
    </row>
    <row r="17" spans="1:17" x14ac:dyDescent="0.2">
      <c r="A17" s="116" t="s">
        <v>191</v>
      </c>
      <c r="B17" s="125">
        <v>285</v>
      </c>
      <c r="C17" s="153">
        <v>28.499999999999996</v>
      </c>
      <c r="D17" s="123">
        <v>329</v>
      </c>
      <c r="E17" s="153">
        <v>27.145214521452143</v>
      </c>
      <c r="F17" s="123">
        <v>329</v>
      </c>
      <c r="G17" s="153">
        <v>32.54203758654797</v>
      </c>
      <c r="H17" s="123">
        <v>388</v>
      </c>
      <c r="I17" s="153">
        <v>31.467964314679641</v>
      </c>
      <c r="J17" s="123">
        <v>330</v>
      </c>
      <c r="K17" s="153">
        <v>31.368821292775667</v>
      </c>
      <c r="L17" s="123">
        <v>408</v>
      </c>
      <c r="M17" s="153">
        <v>31.073876618431072</v>
      </c>
      <c r="N17" s="123">
        <v>414</v>
      </c>
      <c r="O17" s="153">
        <v>38.909774436090231</v>
      </c>
      <c r="P17" s="123">
        <v>485</v>
      </c>
      <c r="Q17" s="154">
        <v>37.39398612181958</v>
      </c>
    </row>
    <row r="18" spans="1:17" x14ac:dyDescent="0.2">
      <c r="A18" s="116" t="s">
        <v>190</v>
      </c>
      <c r="B18" s="125">
        <v>72</v>
      </c>
      <c r="C18" s="153">
        <v>7.1999999999999993</v>
      </c>
      <c r="D18" s="123">
        <v>85</v>
      </c>
      <c r="E18" s="153">
        <v>7.0132013201320138</v>
      </c>
      <c r="F18" s="123">
        <v>76</v>
      </c>
      <c r="G18" s="153">
        <v>7.5173095944609303</v>
      </c>
      <c r="H18" s="123">
        <v>97</v>
      </c>
      <c r="I18" s="153">
        <v>7.8669910786699102</v>
      </c>
      <c r="J18" s="123">
        <v>64</v>
      </c>
      <c r="K18" s="153">
        <v>6.083650190114068</v>
      </c>
      <c r="L18" s="123">
        <v>75</v>
      </c>
      <c r="M18" s="153">
        <v>5.7121096725057123</v>
      </c>
      <c r="N18" s="123">
        <v>79</v>
      </c>
      <c r="O18" s="153">
        <v>7.4248120300751879</v>
      </c>
      <c r="P18" s="123">
        <v>86</v>
      </c>
      <c r="Q18" s="154">
        <v>6.6306861989205865</v>
      </c>
    </row>
    <row r="19" spans="1:17" ht="24" customHeight="1" x14ac:dyDescent="0.2">
      <c r="A19" s="214" t="s">
        <v>189</v>
      </c>
      <c r="B19" s="225">
        <v>83</v>
      </c>
      <c r="C19" s="226">
        <v>8.3000000000000007</v>
      </c>
      <c r="D19" s="227">
        <v>104</v>
      </c>
      <c r="E19" s="226">
        <v>8.5808580858085808</v>
      </c>
      <c r="F19" s="227">
        <v>95</v>
      </c>
      <c r="G19" s="226">
        <v>9.3966369930761626</v>
      </c>
      <c r="H19" s="227">
        <v>127</v>
      </c>
      <c r="I19" s="226">
        <v>10.30008110300081</v>
      </c>
      <c r="J19" s="227">
        <v>97</v>
      </c>
      <c r="K19" s="226">
        <v>9.2205323193916353</v>
      </c>
      <c r="L19" s="227">
        <v>137</v>
      </c>
      <c r="M19" s="226">
        <v>10.434120335110435</v>
      </c>
      <c r="N19" s="227">
        <v>49</v>
      </c>
      <c r="O19" s="226">
        <v>4.6052631578947363</v>
      </c>
      <c r="P19" s="227">
        <v>61</v>
      </c>
      <c r="Q19" s="228">
        <v>4.7031611410948342</v>
      </c>
    </row>
    <row r="20" spans="1:17" x14ac:dyDescent="0.2">
      <c r="A20" s="114"/>
      <c r="B20" s="210">
        <v>1985</v>
      </c>
      <c r="C20" s="210"/>
      <c r="D20" s="210"/>
      <c r="E20" s="210"/>
      <c r="F20" s="210">
        <v>1989</v>
      </c>
      <c r="G20" s="210"/>
      <c r="H20" s="210"/>
      <c r="I20" s="210"/>
      <c r="J20" s="210">
        <v>1995</v>
      </c>
      <c r="K20" s="210"/>
      <c r="L20" s="210"/>
      <c r="M20" s="210"/>
      <c r="N20" s="210">
        <v>1997</v>
      </c>
      <c r="O20" s="210"/>
      <c r="P20" s="210"/>
      <c r="Q20" s="210"/>
    </row>
    <row r="21" spans="1:17" ht="14.25" x14ac:dyDescent="0.2">
      <c r="B21" s="130" t="s">
        <v>197</v>
      </c>
      <c r="C21" s="130" t="s">
        <v>195</v>
      </c>
      <c r="D21" s="130" t="s">
        <v>201</v>
      </c>
      <c r="E21" s="130" t="s">
        <v>195</v>
      </c>
      <c r="F21" s="130" t="s">
        <v>197</v>
      </c>
      <c r="G21" s="130" t="s">
        <v>195</v>
      </c>
      <c r="H21" s="130" t="s">
        <v>201</v>
      </c>
      <c r="I21" s="130" t="s">
        <v>195</v>
      </c>
      <c r="J21" s="130" t="s">
        <v>197</v>
      </c>
      <c r="K21" s="130" t="s">
        <v>195</v>
      </c>
      <c r="L21" s="130" t="s">
        <v>201</v>
      </c>
      <c r="M21" s="130" t="s">
        <v>195</v>
      </c>
      <c r="N21" s="130" t="s">
        <v>197</v>
      </c>
      <c r="O21" s="130" t="s">
        <v>195</v>
      </c>
      <c r="P21" s="130" t="s">
        <v>201</v>
      </c>
      <c r="Q21" s="130" t="s">
        <v>195</v>
      </c>
    </row>
    <row r="22" spans="1:17" ht="12.75" customHeight="1" x14ac:dyDescent="0.2">
      <c r="A22" s="115"/>
      <c r="B22" s="224" t="s">
        <v>39</v>
      </c>
      <c r="C22" s="224"/>
      <c r="D22" s="224"/>
      <c r="E22" s="224"/>
      <c r="F22" s="224"/>
      <c r="G22" s="224"/>
      <c r="H22" s="224"/>
      <c r="I22" s="224"/>
      <c r="J22" s="224"/>
      <c r="K22" s="224"/>
      <c r="L22" s="224"/>
      <c r="M22" s="224"/>
      <c r="N22" s="224"/>
      <c r="O22" s="224"/>
      <c r="P22" s="224"/>
      <c r="Q22" s="224"/>
    </row>
    <row r="23" spans="1:17" x14ac:dyDescent="0.2">
      <c r="A23" s="108" t="s">
        <v>194</v>
      </c>
      <c r="B23" s="129">
        <v>782</v>
      </c>
      <c r="C23" s="157">
        <v>100</v>
      </c>
      <c r="D23" s="127">
        <v>930</v>
      </c>
      <c r="E23" s="157">
        <v>100</v>
      </c>
      <c r="F23" s="127">
        <v>923</v>
      </c>
      <c r="G23" s="157">
        <v>100</v>
      </c>
      <c r="H23" s="127">
        <v>1148</v>
      </c>
      <c r="I23" s="157">
        <v>100</v>
      </c>
      <c r="J23" s="127">
        <v>1360</v>
      </c>
      <c r="K23" s="157">
        <v>100</v>
      </c>
      <c r="L23" s="127">
        <v>1626</v>
      </c>
      <c r="M23" s="157">
        <v>100</v>
      </c>
      <c r="N23" s="127">
        <v>916</v>
      </c>
      <c r="O23" s="157">
        <v>100</v>
      </c>
      <c r="P23" s="127">
        <v>1117</v>
      </c>
      <c r="Q23" s="158">
        <v>100</v>
      </c>
    </row>
    <row r="24" spans="1:17" x14ac:dyDescent="0.2">
      <c r="A24" s="108" t="s">
        <v>193</v>
      </c>
      <c r="B24" s="125"/>
      <c r="C24" s="153"/>
      <c r="D24" s="123"/>
      <c r="E24" s="153"/>
      <c r="F24" s="123"/>
      <c r="G24" s="153"/>
      <c r="H24" s="123"/>
      <c r="I24" s="153"/>
      <c r="J24" s="123"/>
      <c r="K24" s="153"/>
      <c r="L24" s="123"/>
      <c r="M24" s="153"/>
      <c r="N24" s="123"/>
      <c r="O24" s="153"/>
      <c r="P24" s="123"/>
      <c r="Q24" s="154"/>
    </row>
    <row r="25" spans="1:17" x14ac:dyDescent="0.2">
      <c r="A25" s="116" t="s">
        <v>192</v>
      </c>
      <c r="B25" s="125">
        <v>347</v>
      </c>
      <c r="C25" s="153">
        <v>44.373401534526849</v>
      </c>
      <c r="D25" s="123">
        <v>412</v>
      </c>
      <c r="E25" s="153">
        <v>44.3010752688172</v>
      </c>
      <c r="F25" s="123">
        <v>323</v>
      </c>
      <c r="G25" s="153">
        <v>34.99458288190683</v>
      </c>
      <c r="H25" s="123">
        <v>402</v>
      </c>
      <c r="I25" s="153">
        <v>35.017421602787458</v>
      </c>
      <c r="J25" s="123">
        <v>525</v>
      </c>
      <c r="K25" s="153">
        <v>38.602941176470587</v>
      </c>
      <c r="L25" s="123">
        <v>623</v>
      </c>
      <c r="M25" s="153">
        <v>38.314883148831484</v>
      </c>
      <c r="N25" s="123">
        <v>371</v>
      </c>
      <c r="O25" s="153">
        <v>40.502183406113531</v>
      </c>
      <c r="P25" s="123">
        <v>440</v>
      </c>
      <c r="Q25" s="154">
        <v>39.391226499552374</v>
      </c>
    </row>
    <row r="26" spans="1:17" x14ac:dyDescent="0.2">
      <c r="A26" s="109" t="s">
        <v>191</v>
      </c>
      <c r="B26" s="125">
        <v>200</v>
      </c>
      <c r="C26" s="153">
        <v>25.575447570332482</v>
      </c>
      <c r="D26" s="123">
        <v>233</v>
      </c>
      <c r="E26" s="153">
        <v>25.053763440860216</v>
      </c>
      <c r="F26" s="123">
        <v>192</v>
      </c>
      <c r="G26" s="153">
        <v>20.801733477789817</v>
      </c>
      <c r="H26" s="123">
        <v>235</v>
      </c>
      <c r="I26" s="153">
        <v>20.470383275261327</v>
      </c>
      <c r="J26" s="123">
        <v>385</v>
      </c>
      <c r="K26" s="153">
        <v>28.308823529411764</v>
      </c>
      <c r="L26" s="123">
        <v>450</v>
      </c>
      <c r="M26" s="153">
        <v>27.67527675276753</v>
      </c>
      <c r="N26" s="123">
        <v>282</v>
      </c>
      <c r="O26" s="153">
        <v>30.786026200873362</v>
      </c>
      <c r="P26" s="123">
        <v>329</v>
      </c>
      <c r="Q26" s="154">
        <v>29.453894359892569</v>
      </c>
    </row>
    <row r="27" spans="1:17" x14ac:dyDescent="0.2">
      <c r="A27" s="109" t="s">
        <v>190</v>
      </c>
      <c r="B27" s="125">
        <v>130</v>
      </c>
      <c r="C27" s="153">
        <v>16.624040920716112</v>
      </c>
      <c r="D27" s="123">
        <v>151</v>
      </c>
      <c r="E27" s="153">
        <v>16.236559139784944</v>
      </c>
      <c r="F27" s="123">
        <v>114</v>
      </c>
      <c r="G27" s="153">
        <v>12.351029252437703</v>
      </c>
      <c r="H27" s="123">
        <v>136</v>
      </c>
      <c r="I27" s="153">
        <v>11.846689895470384</v>
      </c>
      <c r="J27" s="123">
        <v>136</v>
      </c>
      <c r="K27" s="153">
        <v>10</v>
      </c>
      <c r="L27" s="123">
        <v>155</v>
      </c>
      <c r="M27" s="153">
        <v>9.5325953259532596</v>
      </c>
      <c r="N27" s="123">
        <v>89</v>
      </c>
      <c r="O27" s="153">
        <v>9.7161572052401759</v>
      </c>
      <c r="P27" s="123">
        <v>106</v>
      </c>
      <c r="Q27" s="154">
        <v>9.4897045658012527</v>
      </c>
    </row>
    <row r="28" spans="1:17" x14ac:dyDescent="0.2">
      <c r="A28" s="114" t="s">
        <v>189</v>
      </c>
      <c r="B28" s="163">
        <v>92</v>
      </c>
      <c r="C28" s="147">
        <v>11.76470588235294</v>
      </c>
      <c r="D28" s="151">
        <v>114</v>
      </c>
      <c r="E28" s="147">
        <v>12.258064516129032</v>
      </c>
      <c r="F28" s="151">
        <v>64</v>
      </c>
      <c r="G28" s="147">
        <v>6.9339111592632712</v>
      </c>
      <c r="H28" s="151">
        <v>87</v>
      </c>
      <c r="I28" s="147">
        <v>7.5783972125435541</v>
      </c>
      <c r="J28" s="151">
        <v>61</v>
      </c>
      <c r="K28" s="147">
        <v>4.4852941176470589</v>
      </c>
      <c r="L28" s="151">
        <v>82</v>
      </c>
      <c r="M28" s="147">
        <v>5.0430504305043051</v>
      </c>
      <c r="N28" s="151">
        <v>82</v>
      </c>
      <c r="O28" s="147">
        <v>8.9519650655021827</v>
      </c>
      <c r="P28" s="151">
        <v>105</v>
      </c>
      <c r="Q28" s="150">
        <v>9.4001790510295429</v>
      </c>
    </row>
    <row r="29" spans="1:17" ht="14.25" customHeight="1" x14ac:dyDescent="0.2">
      <c r="A29" s="234" t="s">
        <v>210</v>
      </c>
      <c r="B29" s="234"/>
      <c r="C29" s="234"/>
      <c r="D29" s="234"/>
      <c r="E29" s="234"/>
      <c r="F29" s="234"/>
      <c r="G29" s="234"/>
      <c r="H29" s="234"/>
      <c r="I29" s="234"/>
      <c r="J29" s="234"/>
      <c r="K29" s="234"/>
      <c r="L29" s="234"/>
      <c r="M29" s="234"/>
      <c r="N29" s="234"/>
      <c r="O29" s="234"/>
      <c r="P29" s="234"/>
      <c r="Q29" s="234"/>
    </row>
    <row r="30" spans="1:17" ht="14.25" x14ac:dyDescent="0.2">
      <c r="A30" s="235" t="s">
        <v>199</v>
      </c>
      <c r="B30" s="235"/>
      <c r="C30" s="235"/>
      <c r="D30" s="235"/>
      <c r="E30" s="235"/>
      <c r="F30" s="235"/>
      <c r="G30" s="235"/>
      <c r="H30" s="235"/>
      <c r="I30" s="235"/>
      <c r="J30" s="235"/>
      <c r="K30" s="235"/>
      <c r="L30" s="235"/>
      <c r="M30" s="235"/>
      <c r="N30" s="235"/>
      <c r="O30" s="235"/>
      <c r="P30" s="235"/>
      <c r="Q30" s="235"/>
    </row>
    <row r="31" spans="1:17" ht="12.75" customHeight="1" x14ac:dyDescent="0.2">
      <c r="A31" s="224" t="s">
        <v>187</v>
      </c>
      <c r="B31" s="224"/>
      <c r="C31" s="224"/>
      <c r="D31" s="224"/>
      <c r="E31" s="224"/>
      <c r="F31" s="224"/>
      <c r="G31" s="224"/>
      <c r="H31" s="224"/>
      <c r="I31" s="224"/>
      <c r="J31" s="224"/>
      <c r="K31" s="224"/>
      <c r="L31" s="224"/>
      <c r="M31" s="224"/>
      <c r="N31" s="224"/>
      <c r="O31" s="224"/>
      <c r="P31" s="224"/>
      <c r="Q31" s="224"/>
    </row>
    <row r="32" spans="1:17" ht="12.75" customHeight="1" x14ac:dyDescent="0.2">
      <c r="A32" s="224" t="s">
        <v>186</v>
      </c>
      <c r="B32" s="224"/>
      <c r="C32" s="224"/>
      <c r="D32" s="224"/>
      <c r="E32" s="224"/>
      <c r="F32" s="224"/>
      <c r="G32" s="224"/>
      <c r="H32" s="224"/>
      <c r="I32" s="224"/>
      <c r="J32" s="224"/>
      <c r="K32" s="224"/>
      <c r="L32" s="224"/>
      <c r="M32" s="224"/>
      <c r="N32" s="224"/>
      <c r="O32" s="224"/>
      <c r="P32" s="224"/>
      <c r="Q32" s="224"/>
    </row>
    <row r="33" spans="1:17" ht="12.75" customHeight="1" x14ac:dyDescent="0.2">
      <c r="A33" s="224" t="s">
        <v>185</v>
      </c>
      <c r="B33" s="224"/>
      <c r="C33" s="224"/>
      <c r="D33" s="224"/>
      <c r="E33" s="224"/>
      <c r="F33" s="224"/>
      <c r="G33" s="224"/>
      <c r="H33" s="224"/>
      <c r="I33" s="224"/>
      <c r="J33" s="224"/>
      <c r="K33" s="224"/>
      <c r="L33" s="224"/>
      <c r="M33" s="224"/>
      <c r="N33" s="224"/>
      <c r="O33" s="224"/>
      <c r="P33" s="224"/>
      <c r="Q33" s="224"/>
    </row>
  </sheetData>
  <pageMargins left="0.75" right="0.75" top="1" bottom="1" header="0.5" footer="0.5"/>
  <pageSetup scale="7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activeCell="I38" sqref="I38"/>
    </sheetView>
  </sheetViews>
  <sheetFormatPr defaultColWidth="9" defaultRowHeight="12.75" x14ac:dyDescent="0.2"/>
  <cols>
    <col min="1" max="1" width="40" style="116" customWidth="1"/>
    <col min="2" max="2" width="14" style="115" customWidth="1"/>
    <col min="3" max="3" width="7.83203125" style="115" customWidth="1"/>
    <col min="4" max="4" width="11.33203125" style="115" customWidth="1"/>
    <col min="5" max="5" width="7.33203125" style="115" customWidth="1"/>
    <col min="6" max="6" width="13.6640625" style="115" customWidth="1"/>
    <col min="7" max="7" width="7.33203125" style="115" customWidth="1"/>
    <col min="8" max="8" width="11.83203125" style="115" customWidth="1"/>
    <col min="9" max="9" width="8.83203125" style="115" customWidth="1"/>
    <col min="10" max="10" width="13.83203125" style="115" customWidth="1"/>
    <col min="11" max="11" width="7.33203125" style="115" customWidth="1"/>
    <col min="12" max="12" width="12" style="115" customWidth="1"/>
    <col min="13" max="13" width="9.33203125" style="115" customWidth="1"/>
    <col min="14" max="14" width="14.33203125" style="115" customWidth="1"/>
    <col min="15" max="15" width="7.33203125" style="115" customWidth="1"/>
    <col min="16" max="16" width="14.33203125" style="115" customWidth="1"/>
    <col min="17" max="17" width="8" style="115" customWidth="1"/>
    <col min="18" max="16384" width="9" style="115"/>
  </cols>
  <sheetData>
    <row r="1" spans="1:17" ht="12.75" customHeight="1" x14ac:dyDescent="0.2">
      <c r="A1" s="209" t="s">
        <v>213</v>
      </c>
      <c r="B1" s="209"/>
      <c r="C1" s="209"/>
      <c r="D1" s="209"/>
      <c r="E1" s="209"/>
      <c r="F1" s="209"/>
      <c r="G1" s="209"/>
      <c r="H1" s="209"/>
      <c r="I1" s="209"/>
      <c r="J1" s="209"/>
      <c r="K1" s="209"/>
      <c r="L1" s="209"/>
      <c r="M1" s="209"/>
      <c r="N1" s="209"/>
      <c r="O1" s="209"/>
      <c r="P1" s="209"/>
      <c r="Q1" s="209"/>
    </row>
    <row r="2" spans="1:17" x14ac:dyDescent="0.2">
      <c r="A2" s="132"/>
      <c r="B2" s="233">
        <v>2007</v>
      </c>
      <c r="C2" s="233"/>
      <c r="D2" s="233"/>
      <c r="E2" s="233"/>
      <c r="F2" s="233">
        <v>2009</v>
      </c>
      <c r="G2" s="233"/>
      <c r="H2" s="233"/>
      <c r="I2" s="233"/>
      <c r="J2" s="233">
        <v>2011</v>
      </c>
      <c r="K2" s="233"/>
      <c r="L2" s="233"/>
      <c r="M2" s="233"/>
      <c r="N2" s="233">
        <v>2013</v>
      </c>
      <c r="O2" s="233"/>
      <c r="P2" s="233"/>
      <c r="Q2" s="233"/>
    </row>
    <row r="3" spans="1:17" ht="14.25" x14ac:dyDescent="0.2">
      <c r="B3" s="130" t="s">
        <v>197</v>
      </c>
      <c r="C3" s="130" t="s">
        <v>195</v>
      </c>
      <c r="D3" s="130" t="s">
        <v>201</v>
      </c>
      <c r="E3" s="130" t="s">
        <v>195</v>
      </c>
      <c r="F3" s="130" t="s">
        <v>197</v>
      </c>
      <c r="G3" s="130" t="s">
        <v>195</v>
      </c>
      <c r="H3" s="130" t="s">
        <v>201</v>
      </c>
      <c r="I3" s="130" t="s">
        <v>195</v>
      </c>
      <c r="J3" s="130" t="s">
        <v>197</v>
      </c>
      <c r="K3" s="130" t="s">
        <v>195</v>
      </c>
      <c r="L3" s="130" t="s">
        <v>201</v>
      </c>
      <c r="M3" s="130" t="s">
        <v>195</v>
      </c>
      <c r="N3" s="130" t="s">
        <v>197</v>
      </c>
      <c r="O3" s="130" t="s">
        <v>195</v>
      </c>
      <c r="P3" s="130" t="s">
        <v>201</v>
      </c>
      <c r="Q3" s="130" t="s">
        <v>195</v>
      </c>
    </row>
    <row r="4" spans="1:17" ht="12.75" customHeight="1" x14ac:dyDescent="0.2">
      <c r="A4" s="115"/>
      <c r="B4" s="211" t="s">
        <v>39</v>
      </c>
      <c r="C4" s="211"/>
      <c r="D4" s="211"/>
      <c r="E4" s="211"/>
      <c r="F4" s="211"/>
      <c r="G4" s="211"/>
      <c r="H4" s="211"/>
      <c r="I4" s="211"/>
      <c r="J4" s="211"/>
      <c r="K4" s="211"/>
      <c r="L4" s="211"/>
      <c r="M4" s="211"/>
      <c r="N4" s="211"/>
      <c r="O4" s="211"/>
      <c r="P4" s="211"/>
      <c r="Q4" s="211"/>
    </row>
    <row r="5" spans="1:17" x14ac:dyDescent="0.2">
      <c r="A5" s="115" t="s">
        <v>194</v>
      </c>
      <c r="B5" s="162">
        <v>785</v>
      </c>
      <c r="C5" s="161">
        <v>100</v>
      </c>
      <c r="D5" s="162">
        <v>878</v>
      </c>
      <c r="E5" s="161">
        <v>100</v>
      </c>
      <c r="F5" s="162">
        <v>763</v>
      </c>
      <c r="G5" s="161">
        <v>100</v>
      </c>
      <c r="H5" s="162">
        <v>869</v>
      </c>
      <c r="I5" s="161">
        <v>100</v>
      </c>
      <c r="J5" s="162">
        <v>865</v>
      </c>
      <c r="K5" s="161">
        <v>100</v>
      </c>
      <c r="L5" s="162">
        <v>980</v>
      </c>
      <c r="M5" s="161">
        <v>100</v>
      </c>
      <c r="N5" s="162">
        <v>862</v>
      </c>
      <c r="O5" s="161">
        <v>100</v>
      </c>
      <c r="P5" s="162">
        <v>982</v>
      </c>
      <c r="Q5" s="161">
        <v>100</v>
      </c>
    </row>
    <row r="6" spans="1:17" x14ac:dyDescent="0.2">
      <c r="A6" s="115" t="s">
        <v>193</v>
      </c>
      <c r="B6" s="162"/>
      <c r="C6" s="161"/>
      <c r="D6" s="162"/>
      <c r="E6" s="161"/>
      <c r="F6" s="162"/>
      <c r="G6" s="161"/>
      <c r="H6" s="162"/>
      <c r="I6" s="161"/>
      <c r="J6" s="162"/>
      <c r="K6" s="161"/>
      <c r="L6" s="162"/>
      <c r="M6" s="161"/>
      <c r="N6" s="162"/>
      <c r="O6" s="161"/>
      <c r="P6" s="162"/>
      <c r="Q6" s="161"/>
    </row>
    <row r="7" spans="1:17" x14ac:dyDescent="0.2">
      <c r="A7" s="116" t="s">
        <v>192</v>
      </c>
      <c r="B7" s="162">
        <v>356</v>
      </c>
      <c r="C7" s="161">
        <v>45.35031847133758</v>
      </c>
      <c r="D7" s="162">
        <v>400</v>
      </c>
      <c r="E7" s="161">
        <v>45.558086560364465</v>
      </c>
      <c r="F7" s="162">
        <v>420</v>
      </c>
      <c r="G7" s="161">
        <v>55.1</v>
      </c>
      <c r="H7" s="162">
        <v>489</v>
      </c>
      <c r="I7" s="161">
        <v>56.3</v>
      </c>
      <c r="J7" s="162">
        <v>468</v>
      </c>
      <c r="K7" s="161">
        <v>54</v>
      </c>
      <c r="L7" s="162">
        <v>524</v>
      </c>
      <c r="M7" s="161">
        <v>53.5</v>
      </c>
      <c r="N7" s="162">
        <v>391</v>
      </c>
      <c r="O7" s="161">
        <v>45.3</v>
      </c>
      <c r="P7" s="162">
        <v>447</v>
      </c>
      <c r="Q7" s="161">
        <v>45.5</v>
      </c>
    </row>
    <row r="8" spans="1:17" x14ac:dyDescent="0.2">
      <c r="A8" s="116" t="s">
        <v>191</v>
      </c>
      <c r="B8" s="162">
        <v>291</v>
      </c>
      <c r="C8" s="161">
        <v>37.07006369426751</v>
      </c>
      <c r="D8" s="162">
        <v>323</v>
      </c>
      <c r="E8" s="161">
        <v>36.788154897494309</v>
      </c>
      <c r="F8" s="162">
        <v>348</v>
      </c>
      <c r="G8" s="161">
        <v>45.7</v>
      </c>
      <c r="H8" s="162">
        <v>405</v>
      </c>
      <c r="I8" s="161">
        <v>46.6</v>
      </c>
      <c r="J8" s="162">
        <v>408</v>
      </c>
      <c r="K8" s="161">
        <v>47.1</v>
      </c>
      <c r="L8" s="162">
        <v>453</v>
      </c>
      <c r="M8" s="161">
        <v>46.3</v>
      </c>
      <c r="N8" s="162">
        <v>319</v>
      </c>
      <c r="O8" s="161">
        <v>37</v>
      </c>
      <c r="P8" s="162">
        <v>364</v>
      </c>
      <c r="Q8" s="161">
        <v>37.1</v>
      </c>
    </row>
    <row r="9" spans="1:17" x14ac:dyDescent="0.2">
      <c r="A9" s="116" t="s">
        <v>190</v>
      </c>
      <c r="B9" s="162">
        <v>37</v>
      </c>
      <c r="C9" s="161">
        <v>4.7133757961783447</v>
      </c>
      <c r="D9" s="162">
        <v>39</v>
      </c>
      <c r="E9" s="161">
        <v>4.4419134396355346</v>
      </c>
      <c r="F9" s="162">
        <v>39</v>
      </c>
      <c r="G9" s="161">
        <v>5.0999999999999996</v>
      </c>
      <c r="H9" s="162">
        <v>42</v>
      </c>
      <c r="I9" s="161">
        <v>4.8</v>
      </c>
      <c r="J9" s="162">
        <v>44</v>
      </c>
      <c r="K9" s="161">
        <v>5</v>
      </c>
      <c r="L9" s="162">
        <v>50</v>
      </c>
      <c r="M9" s="161">
        <v>5.0999999999999996</v>
      </c>
      <c r="N9" s="162">
        <v>40</v>
      </c>
      <c r="O9" s="161">
        <v>4.7</v>
      </c>
      <c r="P9" s="162">
        <v>48</v>
      </c>
      <c r="Q9" s="161">
        <v>4.9000000000000004</v>
      </c>
    </row>
    <row r="10" spans="1:17" ht="24.75" customHeight="1" x14ac:dyDescent="0.2">
      <c r="A10" s="214" t="s">
        <v>189</v>
      </c>
      <c r="B10" s="229">
        <v>98</v>
      </c>
      <c r="C10" s="230">
        <v>12.48407643312102</v>
      </c>
      <c r="D10" s="229">
        <v>113</v>
      </c>
      <c r="E10" s="230">
        <v>12.870159453302962</v>
      </c>
      <c r="F10" s="229">
        <v>109</v>
      </c>
      <c r="G10" s="230">
        <v>14.3</v>
      </c>
      <c r="H10" s="229">
        <v>127</v>
      </c>
      <c r="I10" s="230">
        <v>14.7</v>
      </c>
      <c r="J10" s="229">
        <v>110</v>
      </c>
      <c r="K10" s="230">
        <v>12.7</v>
      </c>
      <c r="L10" s="229">
        <v>129</v>
      </c>
      <c r="M10" s="230">
        <v>13.2</v>
      </c>
      <c r="N10" s="229">
        <v>118</v>
      </c>
      <c r="O10" s="230">
        <v>13.7</v>
      </c>
      <c r="P10" s="229">
        <v>136</v>
      </c>
      <c r="Q10" s="230">
        <v>13.9</v>
      </c>
    </row>
    <row r="11" spans="1:17" x14ac:dyDescent="0.2">
      <c r="A11" s="114"/>
      <c r="B11" s="210">
        <v>1999</v>
      </c>
      <c r="C11" s="210"/>
      <c r="D11" s="210"/>
      <c r="E11" s="210"/>
      <c r="F11" s="210">
        <v>2001</v>
      </c>
      <c r="G11" s="210"/>
      <c r="H11" s="210"/>
      <c r="I11" s="210"/>
      <c r="J11" s="210">
        <v>2003</v>
      </c>
      <c r="K11" s="210"/>
      <c r="L11" s="210"/>
      <c r="M11" s="210"/>
      <c r="N11" s="210">
        <v>2005</v>
      </c>
      <c r="O11" s="210"/>
      <c r="P11" s="210"/>
      <c r="Q11" s="210"/>
    </row>
    <row r="12" spans="1:17" ht="14.25" x14ac:dyDescent="0.2">
      <c r="B12" s="130" t="s">
        <v>197</v>
      </c>
      <c r="C12" s="130" t="s">
        <v>195</v>
      </c>
      <c r="D12" s="130" t="s">
        <v>201</v>
      </c>
      <c r="E12" s="130" t="s">
        <v>195</v>
      </c>
      <c r="F12" s="130" t="s">
        <v>197</v>
      </c>
      <c r="G12" s="130" t="s">
        <v>195</v>
      </c>
      <c r="H12" s="130" t="s">
        <v>201</v>
      </c>
      <c r="I12" s="130" t="s">
        <v>195</v>
      </c>
      <c r="J12" s="130" t="s">
        <v>197</v>
      </c>
      <c r="K12" s="130" t="s">
        <v>195</v>
      </c>
      <c r="L12" s="130" t="s">
        <v>201</v>
      </c>
      <c r="M12" s="130" t="s">
        <v>195</v>
      </c>
      <c r="N12" s="130" t="s">
        <v>197</v>
      </c>
      <c r="O12" s="130" t="s">
        <v>195</v>
      </c>
      <c r="P12" s="130" t="s">
        <v>201</v>
      </c>
      <c r="Q12" s="130" t="s">
        <v>195</v>
      </c>
    </row>
    <row r="13" spans="1:17" ht="12.75" customHeight="1" x14ac:dyDescent="0.2">
      <c r="A13" s="115"/>
      <c r="B13" s="211" t="s">
        <v>39</v>
      </c>
      <c r="C13" s="211"/>
      <c r="D13" s="211"/>
      <c r="E13" s="211"/>
      <c r="F13" s="211"/>
      <c r="G13" s="211"/>
      <c r="H13" s="211"/>
      <c r="I13" s="211"/>
      <c r="J13" s="211"/>
      <c r="K13" s="211"/>
      <c r="L13" s="211"/>
      <c r="M13" s="211"/>
      <c r="N13" s="211"/>
      <c r="O13" s="211"/>
      <c r="P13" s="211"/>
      <c r="Q13" s="211"/>
    </row>
    <row r="14" spans="1:17" x14ac:dyDescent="0.2">
      <c r="A14" s="115" t="s">
        <v>194</v>
      </c>
      <c r="B14" s="129">
        <v>622</v>
      </c>
      <c r="C14" s="157">
        <v>100</v>
      </c>
      <c r="D14" s="127">
        <v>703</v>
      </c>
      <c r="E14" s="157">
        <v>100</v>
      </c>
      <c r="F14" s="127">
        <v>732</v>
      </c>
      <c r="G14" s="157">
        <v>100</v>
      </c>
      <c r="H14" s="127">
        <v>802</v>
      </c>
      <c r="I14" s="157">
        <v>100</v>
      </c>
      <c r="J14" s="127">
        <v>743</v>
      </c>
      <c r="K14" s="157">
        <v>100</v>
      </c>
      <c r="L14" s="127">
        <v>837</v>
      </c>
      <c r="M14" s="157">
        <v>100</v>
      </c>
      <c r="N14" s="127">
        <v>808</v>
      </c>
      <c r="O14" s="157">
        <v>100</v>
      </c>
      <c r="P14" s="127">
        <v>895</v>
      </c>
      <c r="Q14" s="158">
        <v>100</v>
      </c>
    </row>
    <row r="15" spans="1:17" x14ac:dyDescent="0.2">
      <c r="A15" s="115" t="s">
        <v>193</v>
      </c>
      <c r="B15" s="125"/>
      <c r="C15" s="153"/>
      <c r="D15" s="123"/>
      <c r="E15" s="153"/>
      <c r="F15" s="123"/>
      <c r="G15" s="153"/>
      <c r="H15" s="123"/>
      <c r="I15" s="153"/>
      <c r="J15" s="123"/>
      <c r="K15" s="153"/>
      <c r="L15" s="123"/>
      <c r="M15" s="153"/>
      <c r="N15" s="123"/>
      <c r="O15" s="153"/>
      <c r="P15" s="123"/>
      <c r="Q15" s="154"/>
    </row>
    <row r="16" spans="1:17" x14ac:dyDescent="0.2">
      <c r="A16" s="116" t="s">
        <v>192</v>
      </c>
      <c r="B16" s="125">
        <v>236</v>
      </c>
      <c r="C16" s="153">
        <v>37.942122186495176</v>
      </c>
      <c r="D16" s="123">
        <v>270</v>
      </c>
      <c r="E16" s="153">
        <v>38.40682788051209</v>
      </c>
      <c r="F16" s="123">
        <v>300</v>
      </c>
      <c r="G16" s="153">
        <v>40.983606557377051</v>
      </c>
      <c r="H16" s="123">
        <v>340</v>
      </c>
      <c r="I16" s="153">
        <v>42.394014962593516</v>
      </c>
      <c r="J16" s="123">
        <v>314</v>
      </c>
      <c r="K16" s="153">
        <v>42.261103633916555</v>
      </c>
      <c r="L16" s="123">
        <v>355</v>
      </c>
      <c r="M16" s="153">
        <v>42.413381123058542</v>
      </c>
      <c r="N16" s="123">
        <v>278</v>
      </c>
      <c r="O16" s="153">
        <v>34.405940594059402</v>
      </c>
      <c r="P16" s="123">
        <v>310</v>
      </c>
      <c r="Q16" s="154">
        <v>34.63687150837989</v>
      </c>
    </row>
    <row r="17" spans="1:17" x14ac:dyDescent="0.2">
      <c r="A17" s="116" t="s">
        <v>191</v>
      </c>
      <c r="B17" s="125">
        <v>171</v>
      </c>
      <c r="C17" s="153">
        <v>27.491961414790993</v>
      </c>
      <c r="D17" s="123">
        <v>191</v>
      </c>
      <c r="E17" s="153">
        <v>27.169274537695593</v>
      </c>
      <c r="F17" s="123">
        <v>215</v>
      </c>
      <c r="G17" s="153">
        <v>29.37158469945355</v>
      </c>
      <c r="H17" s="123">
        <v>244</v>
      </c>
      <c r="I17" s="153">
        <v>30.423940149625935</v>
      </c>
      <c r="J17" s="123">
        <v>217</v>
      </c>
      <c r="K17" s="153">
        <v>29.205921938088832</v>
      </c>
      <c r="L17" s="123">
        <v>236</v>
      </c>
      <c r="M17" s="153">
        <v>28.195937873357231</v>
      </c>
      <c r="N17" s="123">
        <v>219</v>
      </c>
      <c r="O17" s="153">
        <v>27.103960396039607</v>
      </c>
      <c r="P17" s="123">
        <v>248</v>
      </c>
      <c r="Q17" s="154">
        <v>27.709497206703908</v>
      </c>
    </row>
    <row r="18" spans="1:17" x14ac:dyDescent="0.2">
      <c r="A18" s="116" t="s">
        <v>190</v>
      </c>
      <c r="B18" s="125">
        <v>33</v>
      </c>
      <c r="C18" s="153">
        <v>5.305466237942122</v>
      </c>
      <c r="D18" s="123">
        <v>38</v>
      </c>
      <c r="E18" s="153">
        <v>5.4054054054054053</v>
      </c>
      <c r="F18" s="123">
        <v>37</v>
      </c>
      <c r="G18" s="153">
        <v>5.0546448087431699</v>
      </c>
      <c r="H18" s="123">
        <v>40</v>
      </c>
      <c r="I18" s="153">
        <v>4.9875311720698257</v>
      </c>
      <c r="J18" s="123">
        <v>40</v>
      </c>
      <c r="K18" s="153">
        <v>5.3835800807537009</v>
      </c>
      <c r="L18" s="123">
        <v>50</v>
      </c>
      <c r="M18" s="153">
        <v>5.9737156511350058</v>
      </c>
      <c r="N18" s="123">
        <v>29</v>
      </c>
      <c r="O18" s="153">
        <v>3.5891089108910887</v>
      </c>
      <c r="P18" s="123">
        <v>37</v>
      </c>
      <c r="Q18" s="154">
        <v>4.1340782122905022</v>
      </c>
    </row>
    <row r="19" spans="1:17" ht="24" customHeight="1" x14ac:dyDescent="0.2">
      <c r="A19" s="214" t="s">
        <v>189</v>
      </c>
      <c r="B19" s="225">
        <v>71</v>
      </c>
      <c r="C19" s="226">
        <v>11.414790996784566</v>
      </c>
      <c r="D19" s="227">
        <v>84</v>
      </c>
      <c r="E19" s="226">
        <v>11.948790896159316</v>
      </c>
      <c r="F19" s="227">
        <v>110</v>
      </c>
      <c r="G19" s="226">
        <v>15.027322404371585</v>
      </c>
      <c r="H19" s="227">
        <v>124</v>
      </c>
      <c r="I19" s="226">
        <v>15.46134663341646</v>
      </c>
      <c r="J19" s="227">
        <v>108</v>
      </c>
      <c r="K19" s="226">
        <v>14.535666218034994</v>
      </c>
      <c r="L19" s="227">
        <v>134</v>
      </c>
      <c r="M19" s="226">
        <v>16.009557945041816</v>
      </c>
      <c r="N19" s="227">
        <v>72</v>
      </c>
      <c r="O19" s="226">
        <v>8.9108910891089099</v>
      </c>
      <c r="P19" s="227">
        <v>74</v>
      </c>
      <c r="Q19" s="228">
        <v>8.2681564245810044</v>
      </c>
    </row>
    <row r="20" spans="1:17" x14ac:dyDescent="0.2">
      <c r="A20" s="114"/>
      <c r="B20" s="210">
        <v>1985</v>
      </c>
      <c r="C20" s="210"/>
      <c r="D20" s="210"/>
      <c r="E20" s="210"/>
      <c r="F20" s="210">
        <v>1989</v>
      </c>
      <c r="G20" s="210"/>
      <c r="H20" s="210"/>
      <c r="I20" s="210"/>
      <c r="J20" s="210">
        <v>1995</v>
      </c>
      <c r="K20" s="210"/>
      <c r="L20" s="210"/>
      <c r="M20" s="210"/>
      <c r="N20" s="210">
        <v>1997</v>
      </c>
      <c r="O20" s="210"/>
      <c r="P20" s="210"/>
      <c r="Q20" s="210"/>
    </row>
    <row r="21" spans="1:17" ht="14.25" x14ac:dyDescent="0.2">
      <c r="B21" s="130" t="s">
        <v>197</v>
      </c>
      <c r="C21" s="130" t="s">
        <v>195</v>
      </c>
      <c r="D21" s="130" t="s">
        <v>201</v>
      </c>
      <c r="E21" s="130" t="s">
        <v>195</v>
      </c>
      <c r="F21" s="130" t="s">
        <v>197</v>
      </c>
      <c r="G21" s="130" t="s">
        <v>195</v>
      </c>
      <c r="H21" s="130" t="s">
        <v>201</v>
      </c>
      <c r="I21" s="130" t="s">
        <v>195</v>
      </c>
      <c r="J21" s="130" t="s">
        <v>197</v>
      </c>
      <c r="K21" s="130" t="s">
        <v>195</v>
      </c>
      <c r="L21" s="130" t="s">
        <v>201</v>
      </c>
      <c r="M21" s="130" t="s">
        <v>195</v>
      </c>
      <c r="N21" s="130" t="s">
        <v>197</v>
      </c>
      <c r="O21" s="130" t="s">
        <v>195</v>
      </c>
      <c r="P21" s="130" t="s">
        <v>201</v>
      </c>
      <c r="Q21" s="130" t="s">
        <v>195</v>
      </c>
    </row>
    <row r="22" spans="1:17" ht="12.75" customHeight="1" x14ac:dyDescent="0.2">
      <c r="A22" s="115"/>
      <c r="B22" s="211" t="s">
        <v>39</v>
      </c>
      <c r="C22" s="211"/>
      <c r="D22" s="211"/>
      <c r="E22" s="211"/>
      <c r="F22" s="211"/>
      <c r="G22" s="211"/>
      <c r="H22" s="211"/>
      <c r="I22" s="211"/>
      <c r="J22" s="211"/>
      <c r="K22" s="211"/>
      <c r="L22" s="211"/>
      <c r="M22" s="211"/>
      <c r="N22" s="211"/>
      <c r="O22" s="211"/>
      <c r="P22" s="211"/>
      <c r="Q22" s="211"/>
    </row>
    <row r="23" spans="1:17" x14ac:dyDescent="0.2">
      <c r="A23" s="108" t="s">
        <v>194</v>
      </c>
      <c r="B23" s="129">
        <v>652</v>
      </c>
      <c r="C23" s="157">
        <v>100</v>
      </c>
      <c r="D23" s="127">
        <v>709</v>
      </c>
      <c r="E23" s="157">
        <v>100</v>
      </c>
      <c r="F23" s="127">
        <v>686</v>
      </c>
      <c r="G23" s="157">
        <v>100</v>
      </c>
      <c r="H23" s="127">
        <v>732</v>
      </c>
      <c r="I23" s="157">
        <v>100</v>
      </c>
      <c r="J23" s="127">
        <v>622</v>
      </c>
      <c r="K23" s="157">
        <v>100</v>
      </c>
      <c r="L23" s="127">
        <v>705</v>
      </c>
      <c r="M23" s="157">
        <v>100</v>
      </c>
      <c r="N23" s="127">
        <v>636</v>
      </c>
      <c r="O23" s="157">
        <v>100</v>
      </c>
      <c r="P23" s="127">
        <v>713</v>
      </c>
      <c r="Q23" s="158">
        <v>100</v>
      </c>
    </row>
    <row r="24" spans="1:17" x14ac:dyDescent="0.2">
      <c r="A24" s="108" t="s">
        <v>193</v>
      </c>
      <c r="B24" s="125"/>
      <c r="C24" s="153"/>
      <c r="D24" s="123"/>
      <c r="E24" s="153"/>
      <c r="F24" s="123"/>
      <c r="G24" s="153"/>
      <c r="H24" s="123"/>
      <c r="I24" s="153"/>
      <c r="J24" s="123"/>
      <c r="K24" s="153"/>
      <c r="L24" s="123"/>
      <c r="M24" s="153"/>
      <c r="N24" s="123"/>
      <c r="O24" s="153"/>
      <c r="P24" s="123"/>
      <c r="Q24" s="154"/>
    </row>
    <row r="25" spans="1:17" x14ac:dyDescent="0.2">
      <c r="A25" s="116" t="s">
        <v>192</v>
      </c>
      <c r="B25" s="125">
        <v>221</v>
      </c>
      <c r="C25" s="153">
        <v>33.895705521472394</v>
      </c>
      <c r="D25" s="123">
        <v>246</v>
      </c>
      <c r="E25" s="153">
        <v>34.696755994358256</v>
      </c>
      <c r="F25" s="123">
        <v>205</v>
      </c>
      <c r="G25" s="153">
        <v>29.88338192419825</v>
      </c>
      <c r="H25" s="123">
        <v>228</v>
      </c>
      <c r="I25" s="153">
        <v>31.147540983606557</v>
      </c>
      <c r="J25" s="123">
        <v>262</v>
      </c>
      <c r="K25" s="153">
        <v>42.122186495176848</v>
      </c>
      <c r="L25" s="123">
        <v>313</v>
      </c>
      <c r="M25" s="153">
        <v>44.39716312056737</v>
      </c>
      <c r="N25" s="123">
        <v>242</v>
      </c>
      <c r="O25" s="153">
        <v>38.05031446540881</v>
      </c>
      <c r="P25" s="123">
        <v>282</v>
      </c>
      <c r="Q25" s="154">
        <v>39.551192145862551</v>
      </c>
    </row>
    <row r="26" spans="1:17" x14ac:dyDescent="0.2">
      <c r="A26" s="109" t="s">
        <v>191</v>
      </c>
      <c r="B26" s="125">
        <v>115</v>
      </c>
      <c r="C26" s="153">
        <v>17.638036809815951</v>
      </c>
      <c r="D26" s="123">
        <v>124</v>
      </c>
      <c r="E26" s="153">
        <v>17.489421720733429</v>
      </c>
      <c r="F26" s="123">
        <v>128</v>
      </c>
      <c r="G26" s="153">
        <v>18.658892128279884</v>
      </c>
      <c r="H26" s="123">
        <v>141</v>
      </c>
      <c r="I26" s="153">
        <v>19.262295081967213</v>
      </c>
      <c r="J26" s="123">
        <v>173</v>
      </c>
      <c r="K26" s="153">
        <v>27.813504823151124</v>
      </c>
      <c r="L26" s="123">
        <v>193</v>
      </c>
      <c r="M26" s="153">
        <v>27.375886524822697</v>
      </c>
      <c r="N26" s="123">
        <v>188</v>
      </c>
      <c r="O26" s="153">
        <v>29.559748427672954</v>
      </c>
      <c r="P26" s="123">
        <v>207</v>
      </c>
      <c r="Q26" s="154">
        <v>29.032258064516132</v>
      </c>
    </row>
    <row r="27" spans="1:17" x14ac:dyDescent="0.2">
      <c r="A27" s="109" t="s">
        <v>190</v>
      </c>
      <c r="B27" s="125">
        <v>70</v>
      </c>
      <c r="C27" s="153">
        <v>10.736196319018406</v>
      </c>
      <c r="D27" s="123">
        <v>74</v>
      </c>
      <c r="E27" s="153">
        <v>10.437235543018335</v>
      </c>
      <c r="F27" s="123">
        <v>61</v>
      </c>
      <c r="G27" s="153">
        <v>8.8921282798833818</v>
      </c>
      <c r="H27" s="123">
        <v>73</v>
      </c>
      <c r="I27" s="153">
        <v>9.972677595628415</v>
      </c>
      <c r="J27" s="123">
        <v>60</v>
      </c>
      <c r="K27" s="153">
        <v>9.6463022508038581</v>
      </c>
      <c r="L27" s="123">
        <v>75</v>
      </c>
      <c r="M27" s="153">
        <v>10.638297872340425</v>
      </c>
      <c r="N27" s="123">
        <v>35</v>
      </c>
      <c r="O27" s="153">
        <v>5.5031446540880502</v>
      </c>
      <c r="P27" s="123">
        <v>35</v>
      </c>
      <c r="Q27" s="154">
        <v>4.9088359046283312</v>
      </c>
    </row>
    <row r="28" spans="1:17" x14ac:dyDescent="0.2">
      <c r="A28" s="114" t="s">
        <v>189</v>
      </c>
      <c r="B28" s="163">
        <v>81</v>
      </c>
      <c r="C28" s="147">
        <v>12.423312883435583</v>
      </c>
      <c r="D28" s="151">
        <v>95</v>
      </c>
      <c r="E28" s="147">
        <v>13.399153737658676</v>
      </c>
      <c r="F28" s="151">
        <v>71</v>
      </c>
      <c r="G28" s="147">
        <v>10.349854227405247</v>
      </c>
      <c r="H28" s="151">
        <v>78</v>
      </c>
      <c r="I28" s="147">
        <v>10.655737704918032</v>
      </c>
      <c r="J28" s="151">
        <v>80</v>
      </c>
      <c r="K28" s="147">
        <v>12.861736334405144</v>
      </c>
      <c r="L28" s="151">
        <v>108</v>
      </c>
      <c r="M28" s="147">
        <v>15.319148936170212</v>
      </c>
      <c r="N28" s="151">
        <v>63</v>
      </c>
      <c r="O28" s="147">
        <v>9.9056603773584904</v>
      </c>
      <c r="P28" s="151">
        <v>88</v>
      </c>
      <c r="Q28" s="150">
        <v>12.342215988779802</v>
      </c>
    </row>
    <row r="29" spans="1:17" ht="25.5" customHeight="1" x14ac:dyDescent="0.2">
      <c r="A29" s="234" t="s">
        <v>212</v>
      </c>
      <c r="B29" s="234"/>
      <c r="C29" s="234"/>
      <c r="D29" s="234"/>
      <c r="E29" s="234"/>
      <c r="F29" s="234"/>
      <c r="G29" s="234"/>
      <c r="H29" s="234"/>
      <c r="I29" s="234"/>
      <c r="J29" s="234"/>
      <c r="K29" s="234"/>
      <c r="L29" s="234"/>
      <c r="M29" s="234"/>
      <c r="N29" s="234"/>
      <c r="O29" s="234"/>
      <c r="P29" s="234"/>
      <c r="Q29" s="234"/>
    </row>
    <row r="30" spans="1:17" ht="14.25" x14ac:dyDescent="0.2">
      <c r="A30" s="235" t="s">
        <v>199</v>
      </c>
      <c r="B30" s="235"/>
      <c r="C30" s="235"/>
      <c r="D30" s="235"/>
      <c r="E30" s="235"/>
      <c r="F30" s="235"/>
      <c r="G30" s="235"/>
      <c r="H30" s="235"/>
      <c r="I30" s="235"/>
      <c r="J30" s="235"/>
      <c r="K30" s="235"/>
      <c r="L30" s="235"/>
      <c r="M30" s="235"/>
      <c r="N30" s="235"/>
      <c r="O30" s="235"/>
      <c r="P30" s="235"/>
      <c r="Q30" s="235"/>
    </row>
    <row r="31" spans="1:17" ht="12.75" customHeight="1" x14ac:dyDescent="0.2">
      <c r="A31" s="224" t="s">
        <v>187</v>
      </c>
      <c r="B31" s="224"/>
      <c r="C31" s="224"/>
      <c r="D31" s="224"/>
      <c r="E31" s="224"/>
      <c r="F31" s="224"/>
      <c r="G31" s="224"/>
      <c r="H31" s="224"/>
      <c r="I31" s="224"/>
      <c r="J31" s="224"/>
      <c r="K31" s="224"/>
      <c r="L31" s="224"/>
      <c r="M31" s="224"/>
      <c r="N31" s="224"/>
      <c r="O31" s="224"/>
      <c r="P31" s="224"/>
      <c r="Q31" s="224"/>
    </row>
    <row r="32" spans="1:17" ht="12.75" customHeight="1" x14ac:dyDescent="0.2">
      <c r="A32" s="224" t="s">
        <v>186</v>
      </c>
      <c r="B32" s="224"/>
      <c r="C32" s="224"/>
      <c r="D32" s="224"/>
      <c r="E32" s="224"/>
      <c r="F32" s="224"/>
      <c r="G32" s="224"/>
      <c r="H32" s="224"/>
      <c r="I32" s="224"/>
      <c r="J32" s="224"/>
      <c r="K32" s="224"/>
      <c r="L32" s="224"/>
      <c r="M32" s="224"/>
      <c r="N32" s="224"/>
      <c r="O32" s="224"/>
      <c r="P32" s="224"/>
      <c r="Q32" s="224"/>
    </row>
    <row r="33" spans="1:17" ht="12.75" customHeight="1" x14ac:dyDescent="0.2">
      <c r="A33" s="224" t="s">
        <v>185</v>
      </c>
      <c r="B33" s="224"/>
      <c r="C33" s="224"/>
      <c r="D33" s="224"/>
      <c r="E33" s="224"/>
      <c r="F33" s="224"/>
      <c r="G33" s="224"/>
      <c r="H33" s="224"/>
      <c r="I33" s="224"/>
      <c r="J33" s="224"/>
      <c r="K33" s="224"/>
      <c r="L33" s="224"/>
      <c r="M33" s="224"/>
      <c r="N33" s="224"/>
      <c r="O33" s="224"/>
      <c r="P33" s="224"/>
      <c r="Q33" s="224"/>
    </row>
  </sheetData>
  <pageMargins left="0.75" right="0.75" top="1" bottom="1" header="0.5" footer="0.5"/>
  <pageSetup scale="6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Normal="100" workbookViewId="0">
      <selection activeCell="I4" sqref="I4"/>
    </sheetView>
  </sheetViews>
  <sheetFormatPr defaultColWidth="9" defaultRowHeight="12.75" x14ac:dyDescent="0.2"/>
  <cols>
    <col min="1" max="1" width="40.1640625" style="116" customWidth="1"/>
    <col min="2" max="2" width="13.33203125" style="115" customWidth="1"/>
    <col min="3" max="3" width="8" style="115" customWidth="1"/>
    <col min="4" max="4" width="13.6640625" style="115" customWidth="1"/>
    <col min="5" max="5" width="8" style="115" customWidth="1"/>
    <col min="6" max="6" width="14" style="115" customWidth="1"/>
    <col min="7" max="7" width="7.33203125" style="115" customWidth="1"/>
    <col min="8" max="8" width="12.6640625" style="115" customWidth="1"/>
    <col min="9" max="9" width="8.33203125" style="115" customWidth="1"/>
    <col min="10" max="10" width="14.83203125" style="115" customWidth="1"/>
    <col min="11" max="11" width="7.83203125" style="115" customWidth="1"/>
    <col min="12" max="12" width="13.6640625" style="115" customWidth="1"/>
    <col min="13" max="13" width="7.1640625" style="115" customWidth="1"/>
    <col min="14" max="14" width="15" style="115" customWidth="1"/>
    <col min="15" max="15" width="7" style="115" customWidth="1"/>
    <col min="16" max="16" width="13.33203125" style="115" customWidth="1"/>
    <col min="17" max="17" width="7.6640625" style="115" customWidth="1"/>
    <col min="18" max="16384" width="9" style="115"/>
  </cols>
  <sheetData>
    <row r="1" spans="1:17" ht="12.75" customHeight="1" x14ac:dyDescent="0.2">
      <c r="A1" s="209" t="s">
        <v>198</v>
      </c>
      <c r="B1" s="209"/>
      <c r="C1" s="209"/>
      <c r="D1" s="209"/>
      <c r="E1" s="209"/>
      <c r="F1" s="209"/>
      <c r="G1" s="209"/>
      <c r="H1" s="209"/>
      <c r="I1" s="209"/>
      <c r="J1" s="209"/>
      <c r="K1" s="209"/>
      <c r="L1" s="209"/>
      <c r="M1" s="209"/>
      <c r="N1" s="209"/>
      <c r="O1" s="209"/>
      <c r="P1" s="209"/>
      <c r="Q1" s="209"/>
    </row>
    <row r="2" spans="1:17" x14ac:dyDescent="0.2">
      <c r="A2" s="132"/>
      <c r="B2" s="233">
        <v>2007</v>
      </c>
      <c r="C2" s="233"/>
      <c r="D2" s="233"/>
      <c r="E2" s="233"/>
      <c r="F2" s="233">
        <v>2009</v>
      </c>
      <c r="G2" s="233"/>
      <c r="H2" s="233"/>
      <c r="I2" s="233"/>
      <c r="J2" s="233">
        <v>2011</v>
      </c>
      <c r="K2" s="233"/>
      <c r="L2" s="233"/>
      <c r="M2" s="233"/>
      <c r="N2" s="233">
        <v>2013</v>
      </c>
      <c r="O2" s="233"/>
      <c r="P2" s="233"/>
      <c r="Q2" s="233"/>
    </row>
    <row r="3" spans="1:17" ht="14.25" x14ac:dyDescent="0.2">
      <c r="B3" s="130" t="s">
        <v>197</v>
      </c>
      <c r="C3" s="130" t="s">
        <v>195</v>
      </c>
      <c r="D3" s="130" t="s">
        <v>196</v>
      </c>
      <c r="E3" s="130" t="s">
        <v>195</v>
      </c>
      <c r="F3" s="130" t="s">
        <v>197</v>
      </c>
      <c r="G3" s="130" t="s">
        <v>195</v>
      </c>
      <c r="H3" s="130" t="s">
        <v>196</v>
      </c>
      <c r="I3" s="130" t="s">
        <v>195</v>
      </c>
      <c r="J3" s="130" t="s">
        <v>197</v>
      </c>
      <c r="K3" s="130" t="s">
        <v>195</v>
      </c>
      <c r="L3" s="130" t="s">
        <v>196</v>
      </c>
      <c r="M3" s="130" t="s">
        <v>195</v>
      </c>
      <c r="N3" s="130" t="s">
        <v>197</v>
      </c>
      <c r="O3" s="130" t="s">
        <v>195</v>
      </c>
      <c r="P3" s="130" t="s">
        <v>196</v>
      </c>
      <c r="Q3" s="130" t="s">
        <v>195</v>
      </c>
    </row>
    <row r="4" spans="1:17" ht="12.75" customHeight="1" x14ac:dyDescent="0.2">
      <c r="A4" s="115"/>
      <c r="B4" s="211" t="s">
        <v>39</v>
      </c>
      <c r="C4" s="211"/>
      <c r="D4" s="211"/>
      <c r="E4" s="211"/>
      <c r="F4" s="211"/>
      <c r="G4" s="211"/>
      <c r="H4" s="211"/>
      <c r="I4" s="211"/>
      <c r="J4" s="211"/>
      <c r="K4" s="211"/>
      <c r="L4" s="211"/>
      <c r="M4" s="211"/>
      <c r="N4" s="211"/>
      <c r="O4" s="211"/>
      <c r="P4" s="211"/>
      <c r="Q4" s="211"/>
    </row>
    <row r="5" spans="1:17" x14ac:dyDescent="0.2">
      <c r="A5" s="115" t="s">
        <v>194</v>
      </c>
      <c r="B5" s="131">
        <v>25828</v>
      </c>
      <c r="C5" s="97">
        <v>100</v>
      </c>
      <c r="D5" s="131">
        <v>34306</v>
      </c>
      <c r="E5" s="97">
        <v>100</v>
      </c>
      <c r="F5" s="131">
        <v>26138</v>
      </c>
      <c r="G5" s="97">
        <v>100</v>
      </c>
      <c r="H5" s="131">
        <v>34698</v>
      </c>
      <c r="I5" s="97">
        <v>100</v>
      </c>
      <c r="J5" s="131">
        <v>28530</v>
      </c>
      <c r="K5" s="97">
        <v>100</v>
      </c>
      <c r="L5" s="131">
        <v>38162</v>
      </c>
      <c r="M5" s="97">
        <v>100</v>
      </c>
      <c r="N5" s="131">
        <v>30446</v>
      </c>
      <c r="O5" s="97">
        <v>100</v>
      </c>
      <c r="P5" s="131">
        <v>40693</v>
      </c>
      <c r="Q5" s="97">
        <v>100</v>
      </c>
    </row>
    <row r="6" spans="1:17" x14ac:dyDescent="0.2">
      <c r="A6" s="115" t="s">
        <v>193</v>
      </c>
      <c r="B6" s="131"/>
      <c r="C6" s="97"/>
      <c r="D6" s="131"/>
      <c r="E6" s="97"/>
      <c r="F6" s="131"/>
      <c r="G6" s="97"/>
      <c r="H6" s="131"/>
      <c r="I6" s="97"/>
      <c r="J6" s="131"/>
      <c r="K6" s="97"/>
      <c r="L6" s="131"/>
      <c r="M6" s="97"/>
      <c r="N6" s="131"/>
      <c r="O6" s="97"/>
      <c r="P6" s="131"/>
      <c r="Q6" s="97"/>
    </row>
    <row r="7" spans="1:17" x14ac:dyDescent="0.2">
      <c r="A7" s="116" t="s">
        <v>192</v>
      </c>
      <c r="B7" s="131">
        <v>10252</v>
      </c>
      <c r="C7" s="97">
        <v>39.693356047700171</v>
      </c>
      <c r="D7" s="131">
        <v>12572</v>
      </c>
      <c r="E7" s="97">
        <v>36.646650731650439</v>
      </c>
      <c r="F7" s="131">
        <v>11071</v>
      </c>
      <c r="G7" s="97">
        <v>42.4</v>
      </c>
      <c r="H7" s="131">
        <v>13654</v>
      </c>
      <c r="I7" s="97">
        <v>39.4</v>
      </c>
      <c r="J7" s="131">
        <v>12123</v>
      </c>
      <c r="K7" s="97">
        <v>42.5</v>
      </c>
      <c r="L7" s="131">
        <v>15041</v>
      </c>
      <c r="M7" s="97">
        <v>39.4</v>
      </c>
      <c r="N7" s="131">
        <v>11723</v>
      </c>
      <c r="O7" s="97">
        <v>38.5</v>
      </c>
      <c r="P7" s="131">
        <v>14481</v>
      </c>
      <c r="Q7" s="97">
        <v>35.6</v>
      </c>
    </row>
    <row r="8" spans="1:17" x14ac:dyDescent="0.2">
      <c r="A8" s="116" t="s">
        <v>191</v>
      </c>
      <c r="B8" s="131">
        <v>9618</v>
      </c>
      <c r="C8" s="97">
        <v>37.238655722471734</v>
      </c>
      <c r="D8" s="131">
        <v>11756</v>
      </c>
      <c r="E8" s="97">
        <v>34.268058065644489</v>
      </c>
      <c r="F8" s="131">
        <v>10400</v>
      </c>
      <c r="G8" s="97">
        <v>39.799999999999997</v>
      </c>
      <c r="H8" s="131">
        <v>12767</v>
      </c>
      <c r="I8" s="97">
        <v>36.799999999999997</v>
      </c>
      <c r="J8" s="131">
        <v>11440</v>
      </c>
      <c r="K8" s="97">
        <v>40.1</v>
      </c>
      <c r="L8" s="131">
        <v>14158</v>
      </c>
      <c r="M8" s="97">
        <v>37.1</v>
      </c>
      <c r="N8" s="131">
        <v>11027</v>
      </c>
      <c r="O8" s="97">
        <v>36.200000000000003</v>
      </c>
      <c r="P8" s="131">
        <v>13630</v>
      </c>
      <c r="Q8" s="97">
        <v>33.5</v>
      </c>
    </row>
    <row r="9" spans="1:17" x14ac:dyDescent="0.2">
      <c r="A9" s="116" t="s">
        <v>190</v>
      </c>
      <c r="B9" s="131">
        <v>1108</v>
      </c>
      <c r="C9" s="97">
        <v>4.2899179185380207</v>
      </c>
      <c r="D9" s="131">
        <v>1362</v>
      </c>
      <c r="E9" s="97">
        <v>3.9701509939952198</v>
      </c>
      <c r="F9" s="131">
        <v>1101</v>
      </c>
      <c r="G9" s="97">
        <v>4.2</v>
      </c>
      <c r="H9" s="131">
        <v>1359</v>
      </c>
      <c r="I9" s="97">
        <v>3.9</v>
      </c>
      <c r="J9" s="131">
        <v>1221</v>
      </c>
      <c r="K9" s="97">
        <v>4.3</v>
      </c>
      <c r="L9" s="131">
        <v>1491</v>
      </c>
      <c r="M9" s="97">
        <v>3.9</v>
      </c>
      <c r="N9" s="131">
        <v>1145</v>
      </c>
      <c r="O9" s="97">
        <v>3.8</v>
      </c>
      <c r="P9" s="131">
        <v>1382</v>
      </c>
      <c r="Q9" s="97">
        <v>3.4</v>
      </c>
    </row>
    <row r="10" spans="1:17" ht="24" customHeight="1" x14ac:dyDescent="0.2">
      <c r="A10" s="214" t="s">
        <v>189</v>
      </c>
      <c r="B10" s="219">
        <v>164</v>
      </c>
      <c r="C10" s="238">
        <v>0.63496980021681892</v>
      </c>
      <c r="D10" s="219">
        <v>199</v>
      </c>
      <c r="E10" s="238">
        <v>0.58007345653821496</v>
      </c>
      <c r="F10" s="219">
        <v>170</v>
      </c>
      <c r="G10" s="238">
        <v>0.7</v>
      </c>
      <c r="H10" s="219">
        <v>223</v>
      </c>
      <c r="I10" s="238">
        <v>0.6</v>
      </c>
      <c r="J10" s="219">
        <v>198</v>
      </c>
      <c r="K10" s="238">
        <v>0.7</v>
      </c>
      <c r="L10" s="219">
        <v>252</v>
      </c>
      <c r="M10" s="238">
        <v>0.7</v>
      </c>
      <c r="N10" s="219">
        <v>235</v>
      </c>
      <c r="O10" s="238">
        <v>0.8</v>
      </c>
      <c r="P10" s="219">
        <v>303</v>
      </c>
      <c r="Q10" s="238">
        <v>0.7</v>
      </c>
    </row>
    <row r="11" spans="1:17" x14ac:dyDescent="0.2">
      <c r="A11" s="114"/>
      <c r="B11" s="210">
        <v>1999</v>
      </c>
      <c r="C11" s="210"/>
      <c r="D11" s="210"/>
      <c r="E11" s="210"/>
      <c r="F11" s="210">
        <v>2001</v>
      </c>
      <c r="G11" s="210"/>
      <c r="H11" s="210"/>
      <c r="I11" s="210"/>
      <c r="J11" s="210">
        <v>2003</v>
      </c>
      <c r="K11" s="210"/>
      <c r="L11" s="210"/>
      <c r="M11" s="210"/>
      <c r="N11" s="210">
        <v>2005</v>
      </c>
      <c r="O11" s="210"/>
      <c r="P11" s="210"/>
      <c r="Q11" s="210"/>
    </row>
    <row r="12" spans="1:17" ht="14.25" x14ac:dyDescent="0.2">
      <c r="B12" s="130" t="s">
        <v>197</v>
      </c>
      <c r="C12" s="130" t="s">
        <v>195</v>
      </c>
      <c r="D12" s="130" t="s">
        <v>196</v>
      </c>
      <c r="E12" s="130" t="s">
        <v>195</v>
      </c>
      <c r="F12" s="130" t="s">
        <v>197</v>
      </c>
      <c r="G12" s="130" t="s">
        <v>195</v>
      </c>
      <c r="H12" s="130" t="s">
        <v>196</v>
      </c>
      <c r="I12" s="130" t="s">
        <v>195</v>
      </c>
      <c r="J12" s="130" t="s">
        <v>197</v>
      </c>
      <c r="K12" s="130" t="s">
        <v>195</v>
      </c>
      <c r="L12" s="130" t="s">
        <v>196</v>
      </c>
      <c r="M12" s="130" t="s">
        <v>195</v>
      </c>
      <c r="N12" s="130" t="s">
        <v>197</v>
      </c>
      <c r="O12" s="130" t="s">
        <v>195</v>
      </c>
      <c r="P12" s="130" t="s">
        <v>196</v>
      </c>
      <c r="Q12" s="130" t="s">
        <v>195</v>
      </c>
    </row>
    <row r="13" spans="1:17" ht="12.75" customHeight="1" x14ac:dyDescent="0.2">
      <c r="A13" s="115"/>
      <c r="B13" s="211" t="s">
        <v>39</v>
      </c>
      <c r="C13" s="211"/>
      <c r="D13" s="211"/>
      <c r="E13" s="211"/>
      <c r="F13" s="211"/>
      <c r="G13" s="211"/>
      <c r="H13" s="211"/>
      <c r="I13" s="211"/>
      <c r="J13" s="211"/>
      <c r="K13" s="211"/>
      <c r="L13" s="211"/>
      <c r="M13" s="211"/>
      <c r="N13" s="211"/>
      <c r="O13" s="211"/>
      <c r="P13" s="211"/>
      <c r="Q13" s="211"/>
    </row>
    <row r="14" spans="1:17" x14ac:dyDescent="0.2">
      <c r="A14" s="115" t="s">
        <v>194</v>
      </c>
      <c r="B14" s="129">
        <v>23589</v>
      </c>
      <c r="C14" s="128">
        <v>100</v>
      </c>
      <c r="D14" s="127">
        <v>31487</v>
      </c>
      <c r="E14" s="128">
        <v>100</v>
      </c>
      <c r="F14" s="127">
        <v>24039</v>
      </c>
      <c r="G14" s="128">
        <v>100</v>
      </c>
      <c r="H14" s="127">
        <v>31935</v>
      </c>
      <c r="I14" s="128">
        <v>100</v>
      </c>
      <c r="J14" s="127">
        <v>24141</v>
      </c>
      <c r="K14" s="128">
        <v>100</v>
      </c>
      <c r="L14" s="127">
        <v>32162</v>
      </c>
      <c r="M14" s="128">
        <v>100</v>
      </c>
      <c r="N14" s="127">
        <v>24982</v>
      </c>
      <c r="O14" s="128">
        <v>100</v>
      </c>
      <c r="P14" s="127">
        <v>33267</v>
      </c>
      <c r="Q14" s="126">
        <v>100</v>
      </c>
    </row>
    <row r="15" spans="1:17" x14ac:dyDescent="0.2">
      <c r="A15" s="115" t="s">
        <v>193</v>
      </c>
      <c r="B15" s="125"/>
      <c r="C15" s="124"/>
      <c r="D15" s="123"/>
      <c r="E15" s="124"/>
      <c r="F15" s="123"/>
      <c r="G15" s="124"/>
      <c r="H15" s="123"/>
      <c r="I15" s="124"/>
      <c r="J15" s="123"/>
      <c r="K15" s="124"/>
      <c r="L15" s="123"/>
      <c r="M15" s="124"/>
      <c r="N15" s="123"/>
      <c r="O15" s="124"/>
      <c r="P15" s="123"/>
      <c r="Q15" s="122"/>
    </row>
    <row r="16" spans="1:17" x14ac:dyDescent="0.2">
      <c r="A16" s="116" t="s">
        <v>192</v>
      </c>
      <c r="B16" s="125">
        <v>8534</v>
      </c>
      <c r="C16" s="124">
        <v>36.177879520115312</v>
      </c>
      <c r="D16" s="123">
        <v>10750</v>
      </c>
      <c r="E16" s="124">
        <v>34.141074094070568</v>
      </c>
      <c r="F16" s="123">
        <v>9155</v>
      </c>
      <c r="G16" s="124">
        <v>38.083946919589003</v>
      </c>
      <c r="H16" s="123">
        <v>11577</v>
      </c>
      <c r="I16" s="124">
        <v>36.251761390324091</v>
      </c>
      <c r="J16" s="123">
        <v>8718</v>
      </c>
      <c r="K16" s="124">
        <v>36.112837082142413</v>
      </c>
      <c r="L16" s="123">
        <v>10967</v>
      </c>
      <c r="M16" s="124">
        <v>34.099247559231394</v>
      </c>
      <c r="N16" s="123">
        <v>10153</v>
      </c>
      <c r="O16" s="124">
        <v>40.641261708430072</v>
      </c>
      <c r="P16" s="123">
        <v>12648</v>
      </c>
      <c r="Q16" s="122">
        <v>38.01965912165209</v>
      </c>
    </row>
    <row r="17" spans="1:17" x14ac:dyDescent="0.2">
      <c r="A17" s="116" t="s">
        <v>191</v>
      </c>
      <c r="B17" s="125">
        <v>7636</v>
      </c>
      <c r="C17" s="124">
        <v>32.371020390860146</v>
      </c>
      <c r="D17" s="123">
        <v>9642</v>
      </c>
      <c r="E17" s="124">
        <v>30.622161526979387</v>
      </c>
      <c r="F17" s="123">
        <v>8312</v>
      </c>
      <c r="G17" s="124">
        <v>34.577145471941428</v>
      </c>
      <c r="H17" s="123">
        <v>10501</v>
      </c>
      <c r="I17" s="124">
        <v>32.882417410364809</v>
      </c>
      <c r="J17" s="123">
        <v>7794</v>
      </c>
      <c r="K17" s="124">
        <v>32.285323723126631</v>
      </c>
      <c r="L17" s="123">
        <v>9808</v>
      </c>
      <c r="M17" s="124">
        <v>30.495615944282072</v>
      </c>
      <c r="N17" s="123">
        <v>9399</v>
      </c>
      <c r="O17" s="124">
        <v>37.623088623809139</v>
      </c>
      <c r="P17" s="123">
        <v>11672</v>
      </c>
      <c r="Q17" s="122">
        <v>35.085820783358884</v>
      </c>
    </row>
    <row r="18" spans="1:17" x14ac:dyDescent="0.2">
      <c r="A18" s="116" t="s">
        <v>190</v>
      </c>
      <c r="B18" s="125">
        <v>1337</v>
      </c>
      <c r="C18" s="124">
        <v>5.6678960532451566</v>
      </c>
      <c r="D18" s="123">
        <v>1627</v>
      </c>
      <c r="E18" s="124">
        <v>5.1672118652142158</v>
      </c>
      <c r="F18" s="123">
        <v>1269</v>
      </c>
      <c r="G18" s="124">
        <v>5.2789217521527512</v>
      </c>
      <c r="H18" s="123">
        <v>1567</v>
      </c>
      <c r="I18" s="124">
        <v>4.9068420228589327</v>
      </c>
      <c r="J18" s="123">
        <v>1230</v>
      </c>
      <c r="K18" s="124">
        <v>5.0950664844041258</v>
      </c>
      <c r="L18" s="123">
        <v>1517</v>
      </c>
      <c r="M18" s="124">
        <v>4.7167464709906097</v>
      </c>
      <c r="N18" s="123">
        <v>1188</v>
      </c>
      <c r="O18" s="124">
        <v>4.7554239052117522</v>
      </c>
      <c r="P18" s="123">
        <v>1485</v>
      </c>
      <c r="Q18" s="122">
        <v>4.4638831274235731</v>
      </c>
    </row>
    <row r="19" spans="1:17" ht="24" customHeight="1" x14ac:dyDescent="0.2">
      <c r="A19" s="214" t="s">
        <v>189</v>
      </c>
      <c r="B19" s="225">
        <v>173</v>
      </c>
      <c r="C19" s="236">
        <v>0.73339268303022598</v>
      </c>
      <c r="D19" s="227">
        <v>209</v>
      </c>
      <c r="E19" s="236">
        <v>0.66376599866611619</v>
      </c>
      <c r="F19" s="227">
        <v>222</v>
      </c>
      <c r="G19" s="236">
        <v>0.92349931361537496</v>
      </c>
      <c r="H19" s="227">
        <v>288</v>
      </c>
      <c r="I19" s="236">
        <v>0.90183184593705967</v>
      </c>
      <c r="J19" s="227">
        <v>225</v>
      </c>
      <c r="K19" s="236">
        <v>0.93202435690319363</v>
      </c>
      <c r="L19" s="227">
        <v>300</v>
      </c>
      <c r="M19" s="236">
        <v>0.93277781232510415</v>
      </c>
      <c r="N19" s="227">
        <v>153</v>
      </c>
      <c r="O19" s="236">
        <v>0.61244095748939231</v>
      </c>
      <c r="P19" s="227">
        <v>190</v>
      </c>
      <c r="Q19" s="237">
        <v>0.57113656175789818</v>
      </c>
    </row>
    <row r="20" spans="1:17" x14ac:dyDescent="0.2">
      <c r="A20" s="114"/>
      <c r="B20" s="210">
        <v>1985</v>
      </c>
      <c r="C20" s="210"/>
      <c r="D20" s="210"/>
      <c r="E20" s="210"/>
      <c r="F20" s="210">
        <v>1989</v>
      </c>
      <c r="G20" s="210"/>
      <c r="H20" s="210"/>
      <c r="I20" s="210"/>
      <c r="J20" s="210">
        <v>1995</v>
      </c>
      <c r="K20" s="210"/>
      <c r="L20" s="210"/>
      <c r="M20" s="210"/>
      <c r="N20" s="210">
        <v>1997</v>
      </c>
      <c r="O20" s="210"/>
      <c r="P20" s="210"/>
      <c r="Q20" s="210"/>
    </row>
    <row r="21" spans="1:17" ht="14.25" x14ac:dyDescent="0.2">
      <c r="B21" s="130" t="s">
        <v>197</v>
      </c>
      <c r="C21" s="130" t="s">
        <v>195</v>
      </c>
      <c r="D21" s="130" t="s">
        <v>196</v>
      </c>
      <c r="E21" s="130" t="s">
        <v>195</v>
      </c>
      <c r="F21" s="130" t="s">
        <v>197</v>
      </c>
      <c r="G21" s="130" t="s">
        <v>195</v>
      </c>
      <c r="H21" s="130" t="s">
        <v>196</v>
      </c>
      <c r="I21" s="130" t="s">
        <v>195</v>
      </c>
      <c r="J21" s="130" t="s">
        <v>197</v>
      </c>
      <c r="K21" s="130" t="s">
        <v>195</v>
      </c>
      <c r="L21" s="130" t="s">
        <v>196</v>
      </c>
      <c r="M21" s="130" t="s">
        <v>195</v>
      </c>
      <c r="N21" s="130" t="s">
        <v>197</v>
      </c>
      <c r="O21" s="130" t="s">
        <v>195</v>
      </c>
      <c r="P21" s="130" t="s">
        <v>196</v>
      </c>
      <c r="Q21" s="130" t="s">
        <v>195</v>
      </c>
    </row>
    <row r="22" spans="1:17" ht="12.75" customHeight="1" x14ac:dyDescent="0.2">
      <c r="A22" s="115"/>
      <c r="B22" s="211" t="s">
        <v>39</v>
      </c>
      <c r="C22" s="211"/>
      <c r="D22" s="211"/>
      <c r="E22" s="211"/>
      <c r="F22" s="211"/>
      <c r="G22" s="211"/>
      <c r="H22" s="211"/>
      <c r="I22" s="211"/>
      <c r="J22" s="211"/>
      <c r="K22" s="211"/>
      <c r="L22" s="211"/>
      <c r="M22" s="211"/>
      <c r="N22" s="211"/>
      <c r="O22" s="211"/>
      <c r="P22" s="211"/>
      <c r="Q22" s="211"/>
    </row>
    <row r="23" spans="1:17" x14ac:dyDescent="0.2">
      <c r="A23" s="108" t="s">
        <v>194</v>
      </c>
      <c r="B23" s="129">
        <v>20911</v>
      </c>
      <c r="C23" s="128">
        <v>100</v>
      </c>
      <c r="D23" s="127">
        <v>27375</v>
      </c>
      <c r="E23" s="128">
        <v>100</v>
      </c>
      <c r="F23" s="127">
        <v>22017</v>
      </c>
      <c r="G23" s="128">
        <v>100</v>
      </c>
      <c r="H23" s="127">
        <v>29372</v>
      </c>
      <c r="I23" s="128">
        <v>100</v>
      </c>
      <c r="J23" s="127">
        <v>22791</v>
      </c>
      <c r="K23" s="128">
        <v>100</v>
      </c>
      <c r="L23" s="127">
        <v>30328</v>
      </c>
      <c r="M23" s="128">
        <v>100</v>
      </c>
      <c r="N23" s="127">
        <v>22975</v>
      </c>
      <c r="O23" s="128">
        <v>100</v>
      </c>
      <c r="P23" s="127">
        <v>30777</v>
      </c>
      <c r="Q23" s="126">
        <v>100</v>
      </c>
    </row>
    <row r="24" spans="1:17" x14ac:dyDescent="0.2">
      <c r="A24" s="108" t="s">
        <v>193</v>
      </c>
      <c r="B24" s="125"/>
      <c r="C24" s="124"/>
      <c r="D24" s="123"/>
      <c r="E24" s="124"/>
      <c r="F24" s="123"/>
      <c r="G24" s="124"/>
      <c r="H24" s="123"/>
      <c r="I24" s="124"/>
      <c r="J24" s="123"/>
      <c r="K24" s="124"/>
      <c r="L24" s="123"/>
      <c r="M24" s="124"/>
      <c r="N24" s="123"/>
      <c r="O24" s="124"/>
      <c r="P24" s="123"/>
      <c r="Q24" s="122"/>
    </row>
    <row r="25" spans="1:17" x14ac:dyDescent="0.2">
      <c r="A25" s="116" t="s">
        <v>192</v>
      </c>
      <c r="B25" s="125">
        <v>7522</v>
      </c>
      <c r="C25" s="124">
        <v>35.971498254507196</v>
      </c>
      <c r="D25" s="123">
        <v>9118</v>
      </c>
      <c r="E25" s="124">
        <v>33.307762557077623</v>
      </c>
      <c r="F25" s="123">
        <v>7314</v>
      </c>
      <c r="G25" s="124">
        <v>33.219784711813602</v>
      </c>
      <c r="H25" s="123">
        <v>8995</v>
      </c>
      <c r="I25" s="124">
        <v>30.624404194470923</v>
      </c>
      <c r="J25" s="123">
        <v>7841</v>
      </c>
      <c r="K25" s="124">
        <v>34.403931376420516</v>
      </c>
      <c r="L25" s="123">
        <v>9590</v>
      </c>
      <c r="M25" s="124">
        <v>31.620944341862305</v>
      </c>
      <c r="N25" s="123">
        <v>8566</v>
      </c>
      <c r="O25" s="124">
        <v>37.284004352557126</v>
      </c>
      <c r="P25" s="123">
        <v>10715</v>
      </c>
      <c r="Q25" s="122">
        <v>34.81495922279624</v>
      </c>
    </row>
    <row r="26" spans="1:17" x14ac:dyDescent="0.2">
      <c r="A26" s="109" t="s">
        <v>191</v>
      </c>
      <c r="B26" s="125">
        <v>6251</v>
      </c>
      <c r="C26" s="124">
        <v>29.893357563005118</v>
      </c>
      <c r="D26" s="123">
        <v>7498</v>
      </c>
      <c r="E26" s="124">
        <v>27.389954337899542</v>
      </c>
      <c r="F26" s="123">
        <v>6056</v>
      </c>
      <c r="G26" s="124">
        <v>27.506018076940546</v>
      </c>
      <c r="H26" s="123">
        <v>7394</v>
      </c>
      <c r="I26" s="124">
        <v>25.173634754187663</v>
      </c>
      <c r="J26" s="123">
        <v>6815</v>
      </c>
      <c r="K26" s="124">
        <v>29.902154359176869</v>
      </c>
      <c r="L26" s="123">
        <v>8290</v>
      </c>
      <c r="M26" s="124">
        <v>27.334476391453443</v>
      </c>
      <c r="N26" s="123">
        <v>7643</v>
      </c>
      <c r="O26" s="124">
        <v>33.266594124047877</v>
      </c>
      <c r="P26" s="123">
        <v>9539</v>
      </c>
      <c r="Q26" s="122">
        <v>30.993924034181369</v>
      </c>
    </row>
    <row r="27" spans="1:17" x14ac:dyDescent="0.2">
      <c r="A27" s="109" t="s">
        <v>190</v>
      </c>
      <c r="B27" s="125">
        <v>1737</v>
      </c>
      <c r="C27" s="124">
        <v>8.3066328726507592</v>
      </c>
      <c r="D27" s="123">
        <v>2131</v>
      </c>
      <c r="E27" s="124">
        <v>7.7844748858447481</v>
      </c>
      <c r="F27" s="123">
        <v>1706</v>
      </c>
      <c r="G27" s="124">
        <v>7.7485579325067002</v>
      </c>
      <c r="H27" s="123">
        <v>2117</v>
      </c>
      <c r="I27" s="124">
        <v>7.2075446002996051</v>
      </c>
      <c r="J27" s="123">
        <v>1402</v>
      </c>
      <c r="K27" s="124">
        <v>6.1515510508534073</v>
      </c>
      <c r="L27" s="123">
        <v>1732</v>
      </c>
      <c r="M27" s="124">
        <v>5.7108942231601159</v>
      </c>
      <c r="N27" s="123">
        <v>1321</v>
      </c>
      <c r="O27" s="124">
        <v>5.7497279651795425</v>
      </c>
      <c r="P27" s="123">
        <v>1592</v>
      </c>
      <c r="Q27" s="122">
        <v>5.1726938947915651</v>
      </c>
    </row>
    <row r="28" spans="1:17" x14ac:dyDescent="0.2">
      <c r="A28" s="114" t="s">
        <v>189</v>
      </c>
      <c r="B28" s="121">
        <v>194</v>
      </c>
      <c r="C28" s="120">
        <v>0.9277413801348573</v>
      </c>
      <c r="D28" s="119">
        <v>237</v>
      </c>
      <c r="E28" s="120">
        <v>0.86575342465753435</v>
      </c>
      <c r="F28" s="119">
        <v>148</v>
      </c>
      <c r="G28" s="120">
        <v>0.67220783939682971</v>
      </c>
      <c r="H28" s="119">
        <v>180</v>
      </c>
      <c r="I28" s="120">
        <v>0.61282854419174715</v>
      </c>
      <c r="J28" s="119">
        <v>150</v>
      </c>
      <c r="K28" s="120">
        <v>0.65815453468474394</v>
      </c>
      <c r="L28" s="119">
        <v>199</v>
      </c>
      <c r="M28" s="120">
        <v>0.65615932471643368</v>
      </c>
      <c r="N28" s="119">
        <v>166</v>
      </c>
      <c r="O28" s="120">
        <v>0.7225244831338411</v>
      </c>
      <c r="P28" s="119">
        <v>224</v>
      </c>
      <c r="Q28" s="118">
        <v>0.72781622640283328</v>
      </c>
    </row>
    <row r="29" spans="1:17" ht="12.75" customHeight="1" x14ac:dyDescent="0.2">
      <c r="A29" s="239" t="s">
        <v>188</v>
      </c>
      <c r="B29" s="239"/>
      <c r="C29" s="239"/>
      <c r="D29" s="239"/>
      <c r="E29" s="239"/>
      <c r="F29" s="239"/>
      <c r="G29" s="239"/>
      <c r="H29" s="239"/>
      <c r="I29" s="239"/>
      <c r="J29" s="239"/>
      <c r="K29" s="239"/>
      <c r="L29" s="239"/>
      <c r="M29" s="239"/>
      <c r="N29" s="239"/>
      <c r="O29" s="239"/>
      <c r="P29" s="239"/>
      <c r="Q29" s="239"/>
    </row>
    <row r="30" spans="1:17" ht="12.75" customHeight="1" x14ac:dyDescent="0.2">
      <c r="A30" s="224" t="s">
        <v>187</v>
      </c>
      <c r="B30" s="224"/>
      <c r="C30" s="224"/>
      <c r="D30" s="224"/>
      <c r="E30" s="224"/>
      <c r="F30" s="224"/>
      <c r="G30" s="224"/>
      <c r="H30" s="224"/>
      <c r="I30" s="224"/>
      <c r="J30" s="224"/>
      <c r="K30" s="224"/>
      <c r="L30" s="224"/>
      <c r="M30" s="224"/>
      <c r="N30" s="224"/>
      <c r="O30" s="224"/>
      <c r="P30" s="224"/>
      <c r="Q30" s="224"/>
    </row>
    <row r="31" spans="1:17" ht="12.75" customHeight="1" x14ac:dyDescent="0.2">
      <c r="A31" s="224" t="s">
        <v>186</v>
      </c>
      <c r="B31" s="224"/>
      <c r="C31" s="224"/>
      <c r="D31" s="224"/>
      <c r="E31" s="224"/>
      <c r="F31" s="224"/>
      <c r="G31" s="224"/>
      <c r="H31" s="224"/>
      <c r="I31" s="224"/>
      <c r="J31" s="224"/>
      <c r="K31" s="224"/>
      <c r="L31" s="224"/>
      <c r="M31" s="224"/>
      <c r="N31" s="224"/>
      <c r="O31" s="224"/>
      <c r="P31" s="224"/>
      <c r="Q31" s="224"/>
    </row>
    <row r="32" spans="1:17" ht="12.75" customHeight="1" x14ac:dyDescent="0.2">
      <c r="A32" s="211" t="s">
        <v>185</v>
      </c>
      <c r="B32" s="211"/>
      <c r="C32" s="211"/>
      <c r="D32" s="211"/>
      <c r="E32" s="211"/>
      <c r="F32" s="211"/>
      <c r="G32" s="211"/>
      <c r="H32" s="211"/>
      <c r="I32" s="211"/>
      <c r="J32" s="211"/>
      <c r="K32" s="211"/>
      <c r="L32" s="211"/>
      <c r="M32" s="211"/>
      <c r="N32" s="211"/>
      <c r="O32" s="211"/>
      <c r="P32" s="211"/>
      <c r="Q32" s="211"/>
    </row>
    <row r="33" ht="10.5" customHeight="1" x14ac:dyDescent="0.2"/>
    <row r="34" ht="13.5" customHeight="1" x14ac:dyDescent="0.2"/>
    <row r="35" ht="13.5" customHeight="1" x14ac:dyDescent="0.2"/>
    <row r="36" ht="14.25" customHeight="1" x14ac:dyDescent="0.2"/>
    <row r="37" ht="14.25" customHeight="1" x14ac:dyDescent="0.2"/>
    <row r="38" ht="19.5" customHeight="1" x14ac:dyDescent="0.2"/>
    <row r="39" ht="12" customHeight="1" x14ac:dyDescent="0.2"/>
    <row r="40" ht="12" customHeight="1" x14ac:dyDescent="0.2"/>
    <row r="41" ht="25.5" customHeight="1" x14ac:dyDescent="0.2"/>
    <row r="42" ht="16.5" customHeight="1" x14ac:dyDescent="0.2"/>
    <row r="43" ht="17.25" customHeight="1" x14ac:dyDescent="0.2"/>
    <row r="44" ht="12" customHeight="1" x14ac:dyDescent="0.2"/>
    <row r="45" ht="12" customHeight="1" x14ac:dyDescent="0.2"/>
    <row r="46" ht="12" customHeight="1" x14ac:dyDescent="0.2"/>
    <row r="47" ht="12" customHeight="1" x14ac:dyDescent="0.2"/>
    <row r="48" ht="25.5" customHeight="1" x14ac:dyDescent="0.2"/>
    <row r="49" ht="12" customHeight="1" x14ac:dyDescent="0.2"/>
    <row r="50" ht="12" customHeight="1" x14ac:dyDescent="0.2"/>
    <row r="51" ht="26.25" customHeight="1" x14ac:dyDescent="0.2"/>
    <row r="52" ht="16.5" customHeight="1" x14ac:dyDescent="0.2"/>
    <row r="53" ht="16.5" customHeight="1" x14ac:dyDescent="0.2"/>
    <row r="54" ht="12" customHeight="1" x14ac:dyDescent="0.2"/>
    <row r="55" ht="12" customHeight="1" x14ac:dyDescent="0.2"/>
    <row r="56" ht="12" customHeight="1" x14ac:dyDescent="0.2"/>
    <row r="57" ht="14.25" customHeight="1" x14ac:dyDescent="0.2"/>
    <row r="58" ht="18.75" customHeight="1" x14ac:dyDescent="0.2"/>
    <row r="59" ht="23.25" customHeight="1" x14ac:dyDescent="0.2"/>
  </sheetData>
  <pageMargins left="0.75" right="0.75" top="1" bottom="1" header="0.5" footer="0.5"/>
  <pageSetup scale="6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zoomScaleNormal="100" workbookViewId="0">
      <selection activeCell="B1" sqref="B1"/>
    </sheetView>
  </sheetViews>
  <sheetFormatPr defaultRowHeight="12.75" x14ac:dyDescent="0.2"/>
  <cols>
    <col min="1" max="1" width="36.6640625" style="115" customWidth="1"/>
    <col min="2" max="6" width="15.1640625" style="115" customWidth="1"/>
    <col min="7" max="16384" width="9.33203125" style="115"/>
  </cols>
  <sheetData>
    <row r="1" spans="1:8" ht="27" customHeight="1" x14ac:dyDescent="0.2">
      <c r="A1" s="209" t="s">
        <v>228</v>
      </c>
      <c r="B1" s="209"/>
      <c r="C1" s="209"/>
      <c r="D1" s="209"/>
      <c r="E1" s="209"/>
      <c r="F1" s="209"/>
    </row>
    <row r="2" spans="1:8" x14ac:dyDescent="0.2">
      <c r="A2" s="176"/>
      <c r="B2" s="175"/>
      <c r="C2" s="175"/>
      <c r="D2" s="233" t="s">
        <v>7</v>
      </c>
      <c r="E2" s="233"/>
      <c r="F2" s="233"/>
    </row>
    <row r="3" spans="1:8" x14ac:dyDescent="0.2">
      <c r="A3" s="109" t="s">
        <v>227</v>
      </c>
      <c r="B3" s="175" t="s">
        <v>226</v>
      </c>
      <c r="C3" s="175" t="s">
        <v>225</v>
      </c>
      <c r="D3" s="175" t="s">
        <v>22</v>
      </c>
      <c r="E3" s="175" t="s">
        <v>4</v>
      </c>
      <c r="F3" s="175" t="s">
        <v>17</v>
      </c>
    </row>
    <row r="4" spans="1:8" x14ac:dyDescent="0.2">
      <c r="A4" s="117" t="s">
        <v>224</v>
      </c>
      <c r="B4" s="174">
        <v>12.8</v>
      </c>
      <c r="C4" s="174">
        <v>12.6</v>
      </c>
      <c r="D4" s="174">
        <v>5.2</v>
      </c>
      <c r="E4" s="174">
        <v>6.5</v>
      </c>
      <c r="F4" s="173">
        <v>2.8</v>
      </c>
    </row>
    <row r="5" spans="1:8" x14ac:dyDescent="0.2">
      <c r="A5" s="109" t="s">
        <v>223</v>
      </c>
      <c r="B5" s="172">
        <v>6.9</v>
      </c>
      <c r="C5" s="172">
        <v>8.8000000000000007</v>
      </c>
      <c r="D5" s="172">
        <v>13.4</v>
      </c>
      <c r="E5" s="172">
        <v>12.2</v>
      </c>
      <c r="F5" s="171">
        <v>15.6</v>
      </c>
    </row>
    <row r="6" spans="1:8" x14ac:dyDescent="0.2">
      <c r="A6" s="109" t="s">
        <v>222</v>
      </c>
      <c r="B6" s="172">
        <v>17.100000000000001</v>
      </c>
      <c r="C6" s="172">
        <v>16.600000000000001</v>
      </c>
      <c r="D6" s="172">
        <v>15.9</v>
      </c>
      <c r="E6" s="172">
        <v>17.100000000000001</v>
      </c>
      <c r="F6" s="171">
        <v>13.9</v>
      </c>
    </row>
    <row r="7" spans="1:8" x14ac:dyDescent="0.2">
      <c r="A7" s="109" t="s">
        <v>221</v>
      </c>
      <c r="B7" s="172">
        <v>31.7</v>
      </c>
      <c r="C7" s="172">
        <v>32</v>
      </c>
      <c r="D7" s="172">
        <v>33.9</v>
      </c>
      <c r="E7" s="172">
        <v>32.4</v>
      </c>
      <c r="F7" s="171">
        <v>36.5</v>
      </c>
    </row>
    <row r="8" spans="1:8" x14ac:dyDescent="0.2">
      <c r="A8" s="109" t="s">
        <v>220</v>
      </c>
      <c r="B8" s="171">
        <v>12.2</v>
      </c>
      <c r="C8" s="171">
        <v>12.1</v>
      </c>
      <c r="D8" s="171">
        <v>12.5</v>
      </c>
      <c r="E8" s="171">
        <v>12.9</v>
      </c>
      <c r="F8" s="171">
        <v>11.9</v>
      </c>
      <c r="G8" s="168"/>
      <c r="H8" s="168"/>
    </row>
    <row r="9" spans="1:8" x14ac:dyDescent="0.2">
      <c r="A9" s="109" t="s">
        <v>219</v>
      </c>
      <c r="B9" s="171">
        <v>7.1</v>
      </c>
      <c r="C9" s="171">
        <v>7.3</v>
      </c>
      <c r="D9" s="171">
        <v>7.8</v>
      </c>
      <c r="E9" s="171">
        <v>7.6</v>
      </c>
      <c r="F9" s="171">
        <v>8</v>
      </c>
      <c r="G9" s="168"/>
      <c r="H9" s="168"/>
    </row>
    <row r="10" spans="1:8" x14ac:dyDescent="0.2">
      <c r="A10" s="109" t="s">
        <v>218</v>
      </c>
      <c r="B10" s="171">
        <v>5.2</v>
      </c>
      <c r="C10" s="171">
        <v>4.8</v>
      </c>
      <c r="D10" s="171">
        <v>4.7</v>
      </c>
      <c r="E10" s="171">
        <v>5.3</v>
      </c>
      <c r="F10" s="171">
        <v>3.8</v>
      </c>
      <c r="G10" s="168"/>
      <c r="H10" s="168"/>
    </row>
    <row r="11" spans="1:8" x14ac:dyDescent="0.2">
      <c r="A11" s="114" t="s">
        <v>217</v>
      </c>
      <c r="B11" s="170">
        <v>19.299999999999997</v>
      </c>
      <c r="C11" s="170">
        <v>17.900000000000006</v>
      </c>
      <c r="D11" s="170">
        <v>19.099999999999994</v>
      </c>
      <c r="E11" s="170">
        <v>18.900000000000006</v>
      </c>
      <c r="F11" s="169">
        <v>19.299999999999997</v>
      </c>
      <c r="G11" s="168"/>
    </row>
    <row r="12" spans="1:8" ht="141.75" customHeight="1" x14ac:dyDescent="0.2">
      <c r="A12" s="211" t="s">
        <v>216</v>
      </c>
      <c r="B12" s="211"/>
      <c r="C12" s="211"/>
      <c r="D12" s="211"/>
      <c r="E12" s="211"/>
      <c r="F12" s="211"/>
    </row>
    <row r="13" spans="1:8" ht="12.75" customHeight="1" x14ac:dyDescent="0.2">
      <c r="A13" s="211" t="s">
        <v>215</v>
      </c>
      <c r="B13" s="211"/>
      <c r="C13" s="211"/>
      <c r="D13" s="211"/>
      <c r="E13" s="211"/>
      <c r="F13" s="211"/>
    </row>
    <row r="14" spans="1:8" ht="12.75" customHeight="1" x14ac:dyDescent="0.2">
      <c r="A14" s="224" t="s">
        <v>214</v>
      </c>
      <c r="B14" s="224"/>
      <c r="C14" s="224"/>
      <c r="D14" s="224"/>
      <c r="E14" s="224"/>
      <c r="F14" s="224"/>
    </row>
  </sheetData>
  <pageMargins left="0.75" right="0.75" top="1" bottom="1" header="0.5" footer="0.5"/>
  <pageSetup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Normal="100" workbookViewId="0">
      <selection activeCell="N21" sqref="N21"/>
    </sheetView>
  </sheetViews>
  <sheetFormatPr defaultRowHeight="11.25" x14ac:dyDescent="0.2"/>
  <cols>
    <col min="1" max="5" width="16.1640625" customWidth="1"/>
  </cols>
  <sheetData>
    <row r="1" spans="1:5" ht="13.5" customHeight="1" x14ac:dyDescent="0.2">
      <c r="A1" s="189" t="s">
        <v>37</v>
      </c>
      <c r="B1" s="189"/>
      <c r="C1" s="189"/>
      <c r="D1" s="189"/>
      <c r="E1" s="189"/>
    </row>
    <row r="2" spans="1:5" ht="12.75" x14ac:dyDescent="0.2">
      <c r="A2" s="21" t="s">
        <v>8</v>
      </c>
      <c r="B2" s="22" t="s">
        <v>36</v>
      </c>
      <c r="C2" s="22" t="s">
        <v>35</v>
      </c>
      <c r="D2" s="22" t="s">
        <v>34</v>
      </c>
      <c r="E2" s="22" t="s">
        <v>33</v>
      </c>
    </row>
    <row r="3" spans="1:5" ht="12.75" x14ac:dyDescent="0.2">
      <c r="A3" s="21">
        <v>1974</v>
      </c>
      <c r="B3" s="20">
        <v>14.6</v>
      </c>
      <c r="C3" s="20">
        <v>34.6</v>
      </c>
      <c r="D3" s="20">
        <v>32.6</v>
      </c>
      <c r="E3" s="20">
        <v>18.2</v>
      </c>
    </row>
    <row r="4" spans="1:5" ht="12.75" x14ac:dyDescent="0.2">
      <c r="A4" s="16">
        <v>1975</v>
      </c>
      <c r="B4" s="19">
        <v>15.3</v>
      </c>
      <c r="C4" s="19">
        <v>35</v>
      </c>
      <c r="D4" s="19">
        <v>32.299999999999997</v>
      </c>
      <c r="E4" s="19">
        <v>17.399999999999999</v>
      </c>
    </row>
    <row r="5" spans="1:5" ht="12.75" x14ac:dyDescent="0.2">
      <c r="A5" s="16">
        <v>1976</v>
      </c>
      <c r="B5" s="19">
        <v>15</v>
      </c>
      <c r="C5" s="19">
        <v>34.700000000000003</v>
      </c>
      <c r="D5" s="19">
        <v>31.8</v>
      </c>
      <c r="E5" s="19">
        <v>18.5</v>
      </c>
    </row>
    <row r="6" spans="1:5" ht="12.75" x14ac:dyDescent="0.2">
      <c r="A6" s="16">
        <v>1977</v>
      </c>
      <c r="B6" s="19">
        <v>14.1</v>
      </c>
      <c r="C6" s="19">
        <v>35.9</v>
      </c>
      <c r="D6" s="19">
        <v>31.5</v>
      </c>
      <c r="E6" s="19">
        <v>18.5</v>
      </c>
    </row>
    <row r="7" spans="1:5" ht="12.75" x14ac:dyDescent="0.2">
      <c r="A7" s="16">
        <v>1978</v>
      </c>
      <c r="B7" s="19">
        <v>14</v>
      </c>
      <c r="C7" s="19">
        <v>33.4</v>
      </c>
      <c r="D7" s="19">
        <v>34.200000000000003</v>
      </c>
      <c r="E7" s="19">
        <v>18.5</v>
      </c>
    </row>
    <row r="8" spans="1:5" ht="12.75" x14ac:dyDescent="0.2">
      <c r="A8" s="16">
        <v>1979</v>
      </c>
      <c r="B8" s="19">
        <v>15.2</v>
      </c>
      <c r="C8" s="19">
        <v>33</v>
      </c>
      <c r="D8" s="19">
        <v>33.6</v>
      </c>
      <c r="E8" s="19">
        <v>18.2</v>
      </c>
    </row>
    <row r="9" spans="1:5" ht="12.75" x14ac:dyDescent="0.2">
      <c r="A9" s="16">
        <v>1980</v>
      </c>
      <c r="B9" s="19">
        <v>15.7</v>
      </c>
      <c r="C9" s="19">
        <v>33.5</v>
      </c>
      <c r="D9" s="19">
        <v>32.4</v>
      </c>
      <c r="E9" s="19">
        <v>18.399999999999999</v>
      </c>
    </row>
    <row r="10" spans="1:5" ht="12.75" x14ac:dyDescent="0.2">
      <c r="A10" s="16">
        <v>1981</v>
      </c>
      <c r="B10" s="19">
        <v>15.3</v>
      </c>
      <c r="C10" s="19">
        <v>32.799999999999997</v>
      </c>
      <c r="D10" s="19">
        <v>33.1</v>
      </c>
      <c r="E10" s="19">
        <v>18.899999999999999</v>
      </c>
    </row>
    <row r="11" spans="1:5" ht="12.75" x14ac:dyDescent="0.2">
      <c r="A11" s="16">
        <v>1982</v>
      </c>
      <c r="B11" s="19">
        <v>14.6</v>
      </c>
      <c r="C11" s="19">
        <v>31.4</v>
      </c>
      <c r="D11" s="19">
        <v>33.299999999999997</v>
      </c>
      <c r="E11" s="19">
        <v>20.7</v>
      </c>
    </row>
    <row r="12" spans="1:5" ht="12.75" x14ac:dyDescent="0.2">
      <c r="A12" s="16">
        <v>1983</v>
      </c>
      <c r="B12" s="19">
        <v>13.8</v>
      </c>
      <c r="C12" s="19">
        <v>29.7</v>
      </c>
      <c r="D12" s="19">
        <v>34.1</v>
      </c>
      <c r="E12" s="19">
        <v>22.4</v>
      </c>
    </row>
    <row r="13" spans="1:5" ht="12.75" x14ac:dyDescent="0.2">
      <c r="A13" s="16">
        <v>1984</v>
      </c>
      <c r="B13" s="19">
        <v>12.4</v>
      </c>
      <c r="C13" s="19">
        <v>30.2</v>
      </c>
      <c r="D13" s="19">
        <v>33.799999999999997</v>
      </c>
      <c r="E13" s="19">
        <v>23.6</v>
      </c>
    </row>
    <row r="14" spans="1:5" ht="12.75" x14ac:dyDescent="0.2">
      <c r="A14" s="16">
        <v>1985</v>
      </c>
      <c r="B14" s="19">
        <v>12.6</v>
      </c>
      <c r="C14" s="19">
        <v>29.4</v>
      </c>
      <c r="D14" s="19">
        <v>34.6</v>
      </c>
      <c r="E14" s="19">
        <v>23.4</v>
      </c>
    </row>
    <row r="15" spans="1:5" ht="12.75" x14ac:dyDescent="0.2">
      <c r="A15" s="16">
        <v>1986</v>
      </c>
      <c r="B15" s="19">
        <v>12.4</v>
      </c>
      <c r="C15" s="19">
        <v>28.4</v>
      </c>
      <c r="D15" s="19">
        <v>34.4</v>
      </c>
      <c r="E15" s="19">
        <v>24.8</v>
      </c>
    </row>
    <row r="16" spans="1:5" ht="12.75" x14ac:dyDescent="0.2">
      <c r="A16" s="16">
        <v>1987</v>
      </c>
      <c r="B16" s="19">
        <v>12.5</v>
      </c>
      <c r="C16" s="19">
        <v>27.8</v>
      </c>
      <c r="D16" s="19">
        <v>35.1</v>
      </c>
      <c r="E16" s="19">
        <v>24.7</v>
      </c>
    </row>
    <row r="17" spans="1:5" ht="12.75" x14ac:dyDescent="0.2">
      <c r="A17" s="16">
        <v>1988</v>
      </c>
      <c r="B17" s="19">
        <v>12</v>
      </c>
      <c r="C17" s="19">
        <v>28.4</v>
      </c>
      <c r="D17" s="19">
        <v>34.5</v>
      </c>
      <c r="E17" s="19">
        <v>25.1</v>
      </c>
    </row>
    <row r="18" spans="1:5" ht="12.75" x14ac:dyDescent="0.2">
      <c r="A18" s="16">
        <v>1989</v>
      </c>
      <c r="B18" s="19">
        <v>11.4</v>
      </c>
      <c r="C18" s="19">
        <v>29.1</v>
      </c>
      <c r="D18" s="19">
        <v>33.6</v>
      </c>
      <c r="E18" s="19">
        <v>25.9</v>
      </c>
    </row>
    <row r="19" spans="1:5" ht="12.75" x14ac:dyDescent="0.2">
      <c r="A19" s="16">
        <v>1990</v>
      </c>
      <c r="B19" s="19">
        <v>12.2</v>
      </c>
      <c r="C19" s="19">
        <v>27</v>
      </c>
      <c r="D19" s="19">
        <v>35.200000000000003</v>
      </c>
      <c r="E19" s="19">
        <v>25.6</v>
      </c>
    </row>
    <row r="20" spans="1:5" ht="12.75" x14ac:dyDescent="0.2">
      <c r="A20" s="16">
        <v>1991</v>
      </c>
      <c r="B20" s="19">
        <v>12.4</v>
      </c>
      <c r="C20" s="19">
        <v>28</v>
      </c>
      <c r="D20" s="19">
        <v>36.299999999999997</v>
      </c>
      <c r="E20" s="19">
        <v>23.3</v>
      </c>
    </row>
    <row r="21" spans="1:5" ht="12.75" x14ac:dyDescent="0.2">
      <c r="A21" s="16">
        <v>1992</v>
      </c>
      <c r="B21" s="19">
        <v>12.9</v>
      </c>
      <c r="C21" s="19">
        <v>28.6</v>
      </c>
      <c r="D21" s="19">
        <v>35.6</v>
      </c>
      <c r="E21" s="19">
        <v>22.9</v>
      </c>
    </row>
    <row r="22" spans="1:5" ht="12.75" x14ac:dyDescent="0.2">
      <c r="A22" s="16">
        <v>1993</v>
      </c>
      <c r="B22" s="19">
        <v>12.2</v>
      </c>
      <c r="C22" s="19">
        <v>29.8</v>
      </c>
      <c r="D22" s="19">
        <v>35</v>
      </c>
      <c r="E22" s="19">
        <v>23</v>
      </c>
    </row>
    <row r="23" spans="1:5" ht="12.75" x14ac:dyDescent="0.2">
      <c r="A23" s="16">
        <v>1994</v>
      </c>
      <c r="B23" s="19">
        <v>11.7</v>
      </c>
      <c r="C23" s="19">
        <v>29.5</v>
      </c>
      <c r="D23" s="19">
        <v>35.6</v>
      </c>
      <c r="E23" s="19">
        <v>23.2</v>
      </c>
    </row>
    <row r="24" spans="1:5" ht="12.75" x14ac:dyDescent="0.2">
      <c r="A24" s="16">
        <v>1995</v>
      </c>
      <c r="B24" s="19">
        <v>10.5</v>
      </c>
      <c r="C24" s="19">
        <v>29.1</v>
      </c>
      <c r="D24" s="19">
        <v>36.1</v>
      </c>
      <c r="E24" s="19">
        <v>24.3</v>
      </c>
    </row>
    <row r="25" spans="1:5" ht="12.75" x14ac:dyDescent="0.2">
      <c r="A25" s="16">
        <v>1996</v>
      </c>
      <c r="B25" s="19">
        <v>10.8</v>
      </c>
      <c r="C25" s="19">
        <v>29.5</v>
      </c>
      <c r="D25" s="19">
        <v>34.700000000000003</v>
      </c>
      <c r="E25" s="19">
        <v>25.1</v>
      </c>
    </row>
    <row r="26" spans="1:5" ht="12.75" x14ac:dyDescent="0.2">
      <c r="A26" s="16">
        <v>1997</v>
      </c>
      <c r="B26" s="19">
        <v>10.5</v>
      </c>
      <c r="C26" s="19">
        <v>28.1</v>
      </c>
      <c r="D26" s="19">
        <v>35.299999999999997</v>
      </c>
      <c r="E26" s="19">
        <v>26</v>
      </c>
    </row>
    <row r="27" spans="1:5" ht="12.75" x14ac:dyDescent="0.2">
      <c r="A27" s="16">
        <v>1998</v>
      </c>
      <c r="B27" s="19">
        <v>10.5</v>
      </c>
      <c r="C27" s="19">
        <v>26.8</v>
      </c>
      <c r="D27" s="19">
        <v>35.299999999999997</v>
      </c>
      <c r="E27" s="19">
        <v>27.5</v>
      </c>
    </row>
    <row r="28" spans="1:5" ht="12.75" x14ac:dyDescent="0.2">
      <c r="A28" s="16">
        <v>1999</v>
      </c>
      <c r="B28" s="19">
        <v>9.6999999999999993</v>
      </c>
      <c r="C28" s="19">
        <v>26.2</v>
      </c>
      <c r="D28" s="19">
        <v>36.4</v>
      </c>
      <c r="E28" s="19">
        <v>27.7</v>
      </c>
    </row>
    <row r="29" spans="1:5" ht="12.75" x14ac:dyDescent="0.2">
      <c r="A29" s="16">
        <v>2000</v>
      </c>
      <c r="B29" s="19">
        <v>9.9</v>
      </c>
      <c r="C29" s="19">
        <v>27.5</v>
      </c>
      <c r="D29" s="19">
        <v>35.5</v>
      </c>
      <c r="E29" s="19">
        <v>27.1</v>
      </c>
    </row>
    <row r="30" spans="1:5" ht="12.75" x14ac:dyDescent="0.2">
      <c r="A30" s="16">
        <v>2001</v>
      </c>
      <c r="B30" s="19">
        <v>10.1</v>
      </c>
      <c r="C30" s="19">
        <v>28.1</v>
      </c>
      <c r="D30" s="19">
        <v>35.200000000000003</v>
      </c>
      <c r="E30" s="19">
        <v>26.7</v>
      </c>
    </row>
    <row r="31" spans="1:5" ht="12.75" x14ac:dyDescent="0.2">
      <c r="A31" s="16">
        <v>2002</v>
      </c>
      <c r="B31" s="19">
        <v>10.4</v>
      </c>
      <c r="C31" s="19">
        <v>28</v>
      </c>
      <c r="D31" s="19">
        <v>35.299999999999997</v>
      </c>
      <c r="E31" s="19">
        <v>26.2</v>
      </c>
    </row>
    <row r="32" spans="1:5" ht="12.75" x14ac:dyDescent="0.2">
      <c r="A32" s="16">
        <v>2003</v>
      </c>
      <c r="B32" s="19">
        <v>10.199999999999999</v>
      </c>
      <c r="C32" s="19">
        <v>28.5</v>
      </c>
      <c r="D32" s="19">
        <v>33.799999999999997</v>
      </c>
      <c r="E32" s="19">
        <v>27.5</v>
      </c>
    </row>
    <row r="33" spans="1:5" ht="12.75" x14ac:dyDescent="0.2">
      <c r="A33" s="16">
        <v>2004</v>
      </c>
      <c r="B33" s="19">
        <v>9.8000000000000007</v>
      </c>
      <c r="C33" s="19">
        <v>28.1</v>
      </c>
      <c r="D33" s="19">
        <v>34.6</v>
      </c>
      <c r="E33" s="19">
        <v>27.5</v>
      </c>
    </row>
    <row r="34" spans="1:5" ht="12.75" x14ac:dyDescent="0.2">
      <c r="A34" s="16">
        <v>2005</v>
      </c>
      <c r="B34" s="19">
        <v>10.1</v>
      </c>
      <c r="C34" s="19">
        <v>26.6</v>
      </c>
      <c r="D34" s="19">
        <v>35.200000000000003</v>
      </c>
      <c r="E34" s="19">
        <v>28.1</v>
      </c>
    </row>
    <row r="35" spans="1:5" ht="12.75" x14ac:dyDescent="0.2">
      <c r="A35" s="16">
        <v>2006</v>
      </c>
      <c r="B35" s="19">
        <v>9.4</v>
      </c>
      <c r="C35" s="19">
        <v>26.2</v>
      </c>
      <c r="D35" s="19">
        <v>35.700000000000003</v>
      </c>
      <c r="E35" s="19">
        <v>28.6</v>
      </c>
    </row>
    <row r="36" spans="1:5" ht="12.75" x14ac:dyDescent="0.2">
      <c r="A36" s="16">
        <v>2007</v>
      </c>
      <c r="B36" s="19">
        <v>9.8000000000000007</v>
      </c>
      <c r="C36" s="19">
        <v>26.3</v>
      </c>
      <c r="D36" s="19">
        <v>33.299999999999997</v>
      </c>
      <c r="E36" s="19">
        <v>30.6</v>
      </c>
    </row>
    <row r="37" spans="1:5" ht="12.75" x14ac:dyDescent="0.2">
      <c r="A37" s="16">
        <v>2008</v>
      </c>
      <c r="B37" s="19">
        <v>9.6999999999999993</v>
      </c>
      <c r="C37" s="19">
        <v>26.5</v>
      </c>
      <c r="D37" s="19">
        <v>33.700000000000003</v>
      </c>
      <c r="E37" s="19">
        <v>30.1</v>
      </c>
    </row>
    <row r="38" spans="1:5" ht="12.75" x14ac:dyDescent="0.2">
      <c r="A38" s="16">
        <v>2009</v>
      </c>
      <c r="B38" s="19">
        <v>8.9</v>
      </c>
      <c r="C38" s="19">
        <v>24.8</v>
      </c>
      <c r="D38" s="19">
        <v>35.1</v>
      </c>
      <c r="E38" s="19">
        <v>31.2</v>
      </c>
    </row>
    <row r="39" spans="1:5" ht="12.75" x14ac:dyDescent="0.2">
      <c r="A39" s="16">
        <v>2010</v>
      </c>
      <c r="B39" s="19">
        <v>8.9</v>
      </c>
      <c r="C39" s="19">
        <v>25.6</v>
      </c>
      <c r="D39" s="19">
        <v>34</v>
      </c>
      <c r="E39" s="19">
        <v>31.5</v>
      </c>
    </row>
    <row r="40" spans="1:5" ht="12.75" x14ac:dyDescent="0.2">
      <c r="A40" s="16">
        <v>2011</v>
      </c>
      <c r="B40" s="19">
        <v>8.6999999999999993</v>
      </c>
      <c r="C40" s="19">
        <v>24.9</v>
      </c>
      <c r="D40" s="19">
        <v>34.200000000000003</v>
      </c>
      <c r="E40" s="19">
        <v>32.200000000000003</v>
      </c>
    </row>
    <row r="41" spans="1:5" ht="12.75" x14ac:dyDescent="0.2">
      <c r="A41" s="16">
        <v>2012</v>
      </c>
      <c r="B41" s="19">
        <v>9.1</v>
      </c>
      <c r="C41" s="19">
        <v>24.6</v>
      </c>
      <c r="D41" s="19">
        <v>33.700000000000003</v>
      </c>
      <c r="E41" s="19">
        <v>32.6</v>
      </c>
    </row>
    <row r="42" spans="1:5" ht="25.5" x14ac:dyDescent="0.2">
      <c r="A42" s="16" t="s">
        <v>20</v>
      </c>
      <c r="B42" s="19">
        <v>9.5</v>
      </c>
      <c r="C42" s="19">
        <v>23.6</v>
      </c>
      <c r="D42" s="19">
        <v>33</v>
      </c>
      <c r="E42" s="19">
        <v>33.799999999999997</v>
      </c>
    </row>
    <row r="43" spans="1:5" ht="12.75" x14ac:dyDescent="0.2">
      <c r="A43" s="16" t="s">
        <v>21</v>
      </c>
      <c r="B43" s="19">
        <v>10.199999999999999</v>
      </c>
      <c r="C43" s="19">
        <v>22.1</v>
      </c>
      <c r="D43" s="19">
        <v>30.9</v>
      </c>
      <c r="E43" s="19">
        <v>36.799999999999997</v>
      </c>
    </row>
    <row r="44" spans="1:5" ht="12.75" x14ac:dyDescent="0.2">
      <c r="A44" s="18">
        <v>2014</v>
      </c>
      <c r="B44" s="17">
        <v>10</v>
      </c>
      <c r="C44" s="17">
        <v>22.5</v>
      </c>
      <c r="D44" s="17">
        <v>31.1</v>
      </c>
      <c r="E44" s="17">
        <v>36.4</v>
      </c>
    </row>
    <row r="45" spans="1:5" ht="210.75" customHeight="1" x14ac:dyDescent="0.2">
      <c r="A45" s="187" t="s">
        <v>32</v>
      </c>
      <c r="B45" s="187"/>
      <c r="C45" s="187"/>
      <c r="D45" s="187"/>
      <c r="E45" s="187"/>
    </row>
    <row r="46" spans="1:5" ht="27" customHeight="1" x14ac:dyDescent="0.2">
      <c r="A46" s="188" t="s">
        <v>0</v>
      </c>
      <c r="B46" s="188"/>
      <c r="C46" s="188"/>
      <c r="D46" s="188"/>
      <c r="E46" s="188"/>
    </row>
    <row r="47" spans="1:5" ht="27" customHeight="1" x14ac:dyDescent="0.2">
      <c r="A47" s="188" t="s">
        <v>23</v>
      </c>
      <c r="B47" s="188"/>
      <c r="C47" s="188"/>
      <c r="D47" s="188"/>
      <c r="E47" s="188"/>
    </row>
  </sheetData>
  <pageMargins left="0.7" right="0.7" top="0.75" bottom="0.75" header="0.3" footer="0.3"/>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Normal="100" workbookViewId="0">
      <selection activeCell="G45" sqref="G45"/>
    </sheetView>
  </sheetViews>
  <sheetFormatPr defaultRowHeight="11.25" x14ac:dyDescent="0.2"/>
  <cols>
    <col min="1" max="4" width="16.83203125" customWidth="1"/>
  </cols>
  <sheetData>
    <row r="1" spans="1:4" ht="28.5" customHeight="1" x14ac:dyDescent="0.2">
      <c r="A1" s="190" t="s">
        <v>38</v>
      </c>
      <c r="B1" s="190"/>
      <c r="C1" s="190"/>
      <c r="D1" s="190"/>
    </row>
    <row r="2" spans="1:4" ht="28.5" customHeight="1" x14ac:dyDescent="0.2">
      <c r="A2" s="23" t="s">
        <v>8</v>
      </c>
      <c r="B2" s="24" t="s">
        <v>39</v>
      </c>
      <c r="C2" s="24" t="s">
        <v>40</v>
      </c>
      <c r="D2" s="24" t="s">
        <v>41</v>
      </c>
    </row>
    <row r="3" spans="1:4" ht="12.75" x14ac:dyDescent="0.2">
      <c r="A3" s="23">
        <v>1974</v>
      </c>
      <c r="B3" s="25">
        <v>14263</v>
      </c>
      <c r="C3" s="26">
        <v>5292</v>
      </c>
      <c r="D3" s="26">
        <v>22921</v>
      </c>
    </row>
    <row r="4" spans="1:4" ht="12.75" x14ac:dyDescent="0.2">
      <c r="A4" s="14">
        <v>1975</v>
      </c>
      <c r="B4" s="27">
        <v>14802</v>
      </c>
      <c r="C4" s="27">
        <v>5585</v>
      </c>
      <c r="D4" s="27">
        <v>22353</v>
      </c>
    </row>
    <row r="5" spans="1:4" ht="12.75" x14ac:dyDescent="0.2">
      <c r="A5" s="14">
        <v>1976</v>
      </c>
      <c r="B5" s="27">
        <v>14816</v>
      </c>
      <c r="C5" s="27">
        <v>5962</v>
      </c>
      <c r="D5" s="27">
        <v>22563</v>
      </c>
    </row>
    <row r="6" spans="1:4" ht="12.75" x14ac:dyDescent="0.2">
      <c r="A6" s="14">
        <v>1977</v>
      </c>
      <c r="B6" s="27">
        <v>15225</v>
      </c>
      <c r="C6" s="27">
        <v>6347</v>
      </c>
      <c r="D6" s="27">
        <v>22595</v>
      </c>
    </row>
    <row r="7" spans="1:4" ht="12.75" x14ac:dyDescent="0.2">
      <c r="A7" s="14">
        <v>1978</v>
      </c>
      <c r="B7" s="27">
        <v>15795</v>
      </c>
      <c r="C7" s="27">
        <v>7081</v>
      </c>
      <c r="D7" s="27">
        <v>23590</v>
      </c>
    </row>
    <row r="8" spans="1:4" ht="12.75" x14ac:dyDescent="0.2">
      <c r="A8" s="14">
        <v>1979</v>
      </c>
      <c r="B8" s="27">
        <v>16544</v>
      </c>
      <c r="C8" s="27">
        <v>7879</v>
      </c>
      <c r="D8" s="27">
        <v>23975</v>
      </c>
    </row>
    <row r="9" spans="1:4" ht="12.75" x14ac:dyDescent="0.2">
      <c r="A9" s="14">
        <v>1980</v>
      </c>
      <c r="B9" s="27">
        <v>16912</v>
      </c>
      <c r="C9" s="27">
        <v>8781</v>
      </c>
      <c r="D9" s="27">
        <v>24029</v>
      </c>
    </row>
    <row r="10" spans="1:4" ht="12.75" x14ac:dyDescent="0.2">
      <c r="A10" s="14">
        <v>1981</v>
      </c>
      <c r="B10" s="27">
        <v>17312</v>
      </c>
      <c r="C10" s="27">
        <v>9903</v>
      </c>
      <c r="D10" s="27">
        <v>24743</v>
      </c>
    </row>
    <row r="11" spans="1:4" ht="12.75" x14ac:dyDescent="0.2">
      <c r="A11" s="14">
        <v>1982</v>
      </c>
      <c r="B11" s="27">
        <v>17671</v>
      </c>
      <c r="C11" s="27">
        <v>11041</v>
      </c>
      <c r="D11" s="27">
        <v>26017</v>
      </c>
    </row>
    <row r="12" spans="1:4" ht="12.75" x14ac:dyDescent="0.2">
      <c r="A12" s="14">
        <v>1983</v>
      </c>
      <c r="B12" s="27">
        <v>17901</v>
      </c>
      <c r="C12" s="27">
        <v>11718</v>
      </c>
      <c r="D12" s="27">
        <v>26499</v>
      </c>
    </row>
    <row r="13" spans="1:4" ht="12.75" x14ac:dyDescent="0.2">
      <c r="A13" s="14">
        <v>1984</v>
      </c>
      <c r="B13" s="27">
        <v>18155</v>
      </c>
      <c r="C13" s="27">
        <v>12799</v>
      </c>
      <c r="D13" s="27">
        <v>27787</v>
      </c>
    </row>
    <row r="14" spans="1:4" ht="12.75" x14ac:dyDescent="0.2">
      <c r="A14" s="14">
        <v>1985</v>
      </c>
      <c r="B14" s="27">
        <v>18596</v>
      </c>
      <c r="C14" s="27">
        <v>13254</v>
      </c>
      <c r="D14" s="27">
        <v>27820</v>
      </c>
    </row>
    <row r="15" spans="1:4" ht="12.75" x14ac:dyDescent="0.2">
      <c r="A15" s="14">
        <v>1986</v>
      </c>
      <c r="B15" s="27">
        <v>18998</v>
      </c>
      <c r="C15" s="27">
        <v>13845</v>
      </c>
      <c r="D15" s="27">
        <v>28544</v>
      </c>
    </row>
    <row r="16" spans="1:4" ht="12.75" x14ac:dyDescent="0.2">
      <c r="A16" s="14">
        <v>1987</v>
      </c>
      <c r="B16" s="27">
        <v>19412</v>
      </c>
      <c r="C16" s="27">
        <v>14443</v>
      </c>
      <c r="D16" s="27">
        <v>28803</v>
      </c>
    </row>
    <row r="17" spans="1:4" ht="12.75" x14ac:dyDescent="0.2">
      <c r="A17" s="14">
        <v>1988</v>
      </c>
      <c r="B17" s="27">
        <v>19716</v>
      </c>
      <c r="C17" s="27">
        <v>14923</v>
      </c>
      <c r="D17" s="27">
        <v>28707</v>
      </c>
    </row>
    <row r="18" spans="1:4" ht="12.75" x14ac:dyDescent="0.2">
      <c r="A18" s="14">
        <v>1989</v>
      </c>
      <c r="B18" s="27">
        <v>20156</v>
      </c>
      <c r="C18" s="27">
        <v>15771</v>
      </c>
      <c r="D18" s="27">
        <v>29084</v>
      </c>
    </row>
    <row r="19" spans="1:4" ht="12.75" x14ac:dyDescent="0.2">
      <c r="A19" s="14">
        <v>1990</v>
      </c>
      <c r="B19" s="27">
        <v>20527</v>
      </c>
      <c r="C19" s="27">
        <v>16855</v>
      </c>
      <c r="D19" s="27">
        <v>29622</v>
      </c>
    </row>
    <row r="20" spans="1:4" ht="12.75" x14ac:dyDescent="0.2">
      <c r="A20" s="14">
        <v>1991</v>
      </c>
      <c r="B20" s="27">
        <v>20921</v>
      </c>
      <c r="C20" s="27">
        <v>16975</v>
      </c>
      <c r="D20" s="27">
        <v>28785</v>
      </c>
    </row>
    <row r="21" spans="1:4" ht="12.75" x14ac:dyDescent="0.2">
      <c r="A21" s="14">
        <v>1992</v>
      </c>
      <c r="B21" s="27">
        <v>20682</v>
      </c>
      <c r="C21" s="27">
        <v>17135</v>
      </c>
      <c r="D21" s="27">
        <v>28338</v>
      </c>
    </row>
    <row r="22" spans="1:4" ht="12.75" x14ac:dyDescent="0.2">
      <c r="A22" s="14">
        <v>1993</v>
      </c>
      <c r="B22" s="27">
        <v>20806</v>
      </c>
      <c r="C22" s="27">
        <v>17751</v>
      </c>
      <c r="D22" s="27">
        <v>28649</v>
      </c>
    </row>
    <row r="23" spans="1:4" ht="12.75" x14ac:dyDescent="0.2">
      <c r="A23" s="14">
        <v>1994</v>
      </c>
      <c r="B23" s="27">
        <v>21365</v>
      </c>
      <c r="C23" s="27">
        <v>18095</v>
      </c>
      <c r="D23" s="27">
        <v>28607</v>
      </c>
    </row>
    <row r="24" spans="1:4" ht="12.75" x14ac:dyDescent="0.2">
      <c r="A24" s="14">
        <v>1995</v>
      </c>
      <c r="B24" s="27">
        <v>21486</v>
      </c>
      <c r="C24" s="27">
        <v>19096</v>
      </c>
      <c r="D24" s="27">
        <v>29479</v>
      </c>
    </row>
    <row r="25" spans="1:4" ht="12.75" x14ac:dyDescent="0.2">
      <c r="A25" s="14">
        <v>1996</v>
      </c>
      <c r="B25" s="27">
        <v>21408</v>
      </c>
      <c r="C25" s="27">
        <v>19448</v>
      </c>
      <c r="D25" s="27">
        <v>29231</v>
      </c>
    </row>
    <row r="26" spans="1:4" ht="12.75" x14ac:dyDescent="0.2">
      <c r="A26" s="14">
        <v>1997</v>
      </c>
      <c r="B26" s="27">
        <v>21497</v>
      </c>
      <c r="C26" s="27">
        <v>20761</v>
      </c>
      <c r="D26" s="27">
        <v>30544</v>
      </c>
    </row>
    <row r="27" spans="1:4" ht="12.75" x14ac:dyDescent="0.2">
      <c r="A27" s="14">
        <v>1998</v>
      </c>
      <c r="B27" s="27">
        <v>21589</v>
      </c>
      <c r="C27" s="27">
        <v>21729</v>
      </c>
      <c r="D27" s="27">
        <v>31542</v>
      </c>
    </row>
    <row r="28" spans="1:4" ht="12.75" x14ac:dyDescent="0.2">
      <c r="A28" s="14">
        <v>1999</v>
      </c>
      <c r="B28" s="27">
        <v>22478</v>
      </c>
      <c r="C28" s="27">
        <v>22797</v>
      </c>
      <c r="D28" s="27">
        <v>32402</v>
      </c>
    </row>
    <row r="29" spans="1:4" ht="12.75" x14ac:dyDescent="0.2">
      <c r="A29" s="14">
        <v>2000</v>
      </c>
      <c r="B29" s="27">
        <v>22469</v>
      </c>
      <c r="C29" s="27">
        <v>23083</v>
      </c>
      <c r="D29" s="27">
        <v>31732</v>
      </c>
    </row>
    <row r="30" spans="1:4" ht="12.75" x14ac:dyDescent="0.2">
      <c r="A30" s="14">
        <v>2001</v>
      </c>
      <c r="B30" s="27">
        <v>22476</v>
      </c>
      <c r="C30" s="27">
        <v>23118</v>
      </c>
      <c r="D30" s="27">
        <v>30913</v>
      </c>
    </row>
    <row r="31" spans="1:4" ht="12.75" x14ac:dyDescent="0.2">
      <c r="A31" s="14">
        <v>2002</v>
      </c>
      <c r="B31" s="27">
        <v>22659</v>
      </c>
      <c r="C31" s="27">
        <v>23152</v>
      </c>
      <c r="D31" s="27">
        <v>30466</v>
      </c>
    </row>
    <row r="32" spans="1:4" ht="12.75" x14ac:dyDescent="0.2">
      <c r="A32" s="14">
        <v>2003</v>
      </c>
      <c r="B32" s="27">
        <v>23048</v>
      </c>
      <c r="C32" s="27">
        <v>23787</v>
      </c>
      <c r="D32" s="27">
        <v>30618</v>
      </c>
    </row>
    <row r="33" spans="1:4" ht="12.75" x14ac:dyDescent="0.2">
      <c r="A33" s="14">
        <v>2004</v>
      </c>
      <c r="B33" s="27">
        <v>23151</v>
      </c>
      <c r="C33" s="27">
        <v>24516</v>
      </c>
      <c r="D33" s="27">
        <v>30727</v>
      </c>
    </row>
    <row r="34" spans="1:4" ht="12.75" x14ac:dyDescent="0.2">
      <c r="A34" s="14">
        <v>2005</v>
      </c>
      <c r="B34" s="27">
        <v>23459</v>
      </c>
      <c r="C34" s="27">
        <v>26036</v>
      </c>
      <c r="D34" s="27">
        <v>31563</v>
      </c>
    </row>
    <row r="35" spans="1:4" ht="12.75" x14ac:dyDescent="0.2">
      <c r="A35" s="14">
        <v>2006</v>
      </c>
      <c r="B35" s="27">
        <v>23729</v>
      </c>
      <c r="C35" s="27">
        <v>27798</v>
      </c>
      <c r="D35" s="27">
        <v>32641</v>
      </c>
    </row>
    <row r="36" spans="1:4" ht="12.75" x14ac:dyDescent="0.2">
      <c r="A36" s="14">
        <v>2007</v>
      </c>
      <c r="B36" s="27">
        <v>24113</v>
      </c>
      <c r="C36" s="27">
        <v>28305</v>
      </c>
      <c r="D36" s="27">
        <v>32319</v>
      </c>
    </row>
    <row r="37" spans="1:4" ht="12.75" x14ac:dyDescent="0.2">
      <c r="A37" s="14">
        <v>2008</v>
      </c>
      <c r="B37" s="27">
        <v>24834</v>
      </c>
      <c r="C37" s="27">
        <v>29744</v>
      </c>
      <c r="D37" s="27">
        <v>32706</v>
      </c>
    </row>
    <row r="38" spans="1:4" ht="12.75" x14ac:dyDescent="0.2">
      <c r="A38" s="14">
        <v>2009</v>
      </c>
      <c r="B38" s="27">
        <v>25270</v>
      </c>
      <c r="C38" s="27">
        <v>31354</v>
      </c>
      <c r="D38" s="27">
        <v>34597</v>
      </c>
    </row>
    <row r="39" spans="1:4" ht="12.75" x14ac:dyDescent="0.2">
      <c r="A39" s="14">
        <v>2010</v>
      </c>
      <c r="B39" s="27">
        <v>25737</v>
      </c>
      <c r="C39" s="27">
        <v>31461</v>
      </c>
      <c r="D39" s="27">
        <v>34162</v>
      </c>
    </row>
    <row r="40" spans="1:4" ht="12.75" x14ac:dyDescent="0.2">
      <c r="A40" s="14">
        <v>2011</v>
      </c>
      <c r="B40" s="27">
        <v>26843</v>
      </c>
      <c r="C40" s="27">
        <v>33118</v>
      </c>
      <c r="D40" s="27">
        <v>34862</v>
      </c>
    </row>
    <row r="41" spans="1:4" ht="12.75" x14ac:dyDescent="0.2">
      <c r="A41" s="14">
        <v>2012</v>
      </c>
      <c r="B41" s="27">
        <v>27924</v>
      </c>
      <c r="C41" s="27">
        <v>33848</v>
      </c>
      <c r="D41" s="27">
        <v>34902</v>
      </c>
    </row>
    <row r="42" spans="1:4" ht="25.5" x14ac:dyDescent="0.2">
      <c r="A42" s="14" t="s">
        <v>20</v>
      </c>
      <c r="B42" s="27">
        <v>28729</v>
      </c>
      <c r="C42" s="27">
        <v>35611</v>
      </c>
      <c r="D42" s="27">
        <v>36194</v>
      </c>
    </row>
    <row r="43" spans="1:4" ht="12.75" x14ac:dyDescent="0.2">
      <c r="A43" s="14" t="s">
        <v>21</v>
      </c>
      <c r="B43" s="27">
        <v>29069</v>
      </c>
      <c r="C43" s="27">
        <v>37297</v>
      </c>
      <c r="D43" s="27">
        <v>37907</v>
      </c>
    </row>
    <row r="44" spans="1:4" ht="12.75" x14ac:dyDescent="0.2">
      <c r="A44" s="28">
        <v>2014</v>
      </c>
      <c r="B44" s="29">
        <v>29946</v>
      </c>
      <c r="C44" s="29">
        <v>36895</v>
      </c>
      <c r="D44" s="29">
        <v>36895</v>
      </c>
    </row>
    <row r="45" spans="1:4" ht="165" customHeight="1" x14ac:dyDescent="0.2">
      <c r="A45" s="180" t="s">
        <v>42</v>
      </c>
      <c r="B45" s="180"/>
      <c r="C45" s="180"/>
      <c r="D45" s="180"/>
    </row>
    <row r="46" spans="1:4" ht="26.25" customHeight="1" x14ac:dyDescent="0.2">
      <c r="A46" s="191" t="s">
        <v>0</v>
      </c>
      <c r="B46" s="191"/>
      <c r="C46" s="191"/>
      <c r="D46" s="191"/>
    </row>
    <row r="47" spans="1:4" ht="28.5" customHeight="1" x14ac:dyDescent="0.2">
      <c r="A47" s="191" t="s">
        <v>23</v>
      </c>
      <c r="B47" s="191"/>
      <c r="C47" s="191"/>
      <c r="D47" s="191"/>
    </row>
  </sheetData>
  <pageMargins left="0.7" right="0.7" top="0.75" bottom="0.75" header="0.3" footer="0.3"/>
  <pageSetup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election activeCell="A2" sqref="A2"/>
    </sheetView>
  </sheetViews>
  <sheetFormatPr defaultColWidth="12" defaultRowHeight="12.75" x14ac:dyDescent="0.2"/>
  <cols>
    <col min="1" max="1" width="36.33203125" style="30" customWidth="1"/>
    <col min="2" max="2" width="11.6640625" style="30" customWidth="1"/>
    <col min="3" max="4" width="9.33203125" style="30" customWidth="1"/>
    <col min="5" max="5" width="9.1640625" style="30" customWidth="1"/>
    <col min="6" max="7" width="9.33203125" style="30" customWidth="1"/>
    <col min="8" max="12" width="12" style="30" customWidth="1"/>
    <col min="13" max="13" width="9.83203125" style="30" customWidth="1"/>
    <col min="14" max="16384" width="12" style="30"/>
  </cols>
  <sheetData>
    <row r="1" spans="1:14" ht="24.75" customHeight="1" x14ac:dyDescent="0.2">
      <c r="A1" s="192" t="s">
        <v>60</v>
      </c>
      <c r="B1" s="192"/>
      <c r="C1" s="192"/>
      <c r="D1" s="192"/>
      <c r="E1" s="192"/>
      <c r="F1" s="192"/>
      <c r="G1" s="192"/>
    </row>
    <row r="2" spans="1:14" ht="28.5" customHeight="1" x14ac:dyDescent="0.2">
      <c r="A2" s="42" t="s">
        <v>59</v>
      </c>
      <c r="B2" s="41" t="s">
        <v>22</v>
      </c>
      <c r="C2" s="41" t="s">
        <v>58</v>
      </c>
      <c r="D2" s="41" t="s">
        <v>57</v>
      </c>
      <c r="E2" s="41" t="s">
        <v>56</v>
      </c>
      <c r="F2" s="41" t="s">
        <v>55</v>
      </c>
      <c r="G2" s="41" t="s">
        <v>54</v>
      </c>
    </row>
    <row r="3" spans="1:14" x14ac:dyDescent="0.2">
      <c r="A3" s="40" t="s">
        <v>22</v>
      </c>
      <c r="B3" s="39">
        <v>100</v>
      </c>
      <c r="C3" s="39">
        <v>100</v>
      </c>
      <c r="D3" s="39">
        <v>100</v>
      </c>
      <c r="E3" s="39">
        <v>100</v>
      </c>
      <c r="F3" s="39">
        <v>100</v>
      </c>
      <c r="G3" s="39">
        <v>100</v>
      </c>
    </row>
    <row r="4" spans="1:14" x14ac:dyDescent="0.2">
      <c r="A4" s="35" t="s">
        <v>53</v>
      </c>
      <c r="B4" s="35"/>
      <c r="C4" s="35"/>
      <c r="D4" s="35"/>
      <c r="E4" s="35"/>
      <c r="F4" s="35"/>
      <c r="G4" s="35"/>
    </row>
    <row r="5" spans="1:14" x14ac:dyDescent="0.2">
      <c r="A5" s="35" t="s">
        <v>52</v>
      </c>
      <c r="B5" s="36">
        <v>23.7</v>
      </c>
      <c r="C5" s="37">
        <v>13.1</v>
      </c>
      <c r="D5" s="36">
        <v>13.8</v>
      </c>
      <c r="E5" s="36">
        <v>21</v>
      </c>
      <c r="F5" s="36">
        <v>30.4</v>
      </c>
      <c r="G5" s="37">
        <v>39.6</v>
      </c>
      <c r="M5" s="38"/>
    </row>
    <row r="6" spans="1:14" x14ac:dyDescent="0.2">
      <c r="A6" s="35" t="s">
        <v>51</v>
      </c>
      <c r="B6" s="37">
        <v>64.7</v>
      </c>
      <c r="C6" s="36">
        <v>70.8</v>
      </c>
      <c r="D6" s="36">
        <v>79.8</v>
      </c>
      <c r="E6" s="36">
        <v>71</v>
      </c>
      <c r="F6" s="36">
        <v>58.5</v>
      </c>
      <c r="G6" s="36">
        <v>43.6</v>
      </c>
    </row>
    <row r="7" spans="1:14" x14ac:dyDescent="0.2">
      <c r="A7" s="35" t="s">
        <v>50</v>
      </c>
      <c r="B7" s="37">
        <v>48.7</v>
      </c>
      <c r="C7" s="37">
        <v>66.7</v>
      </c>
      <c r="D7" s="36">
        <v>72.3</v>
      </c>
      <c r="E7" s="36">
        <v>53.6</v>
      </c>
      <c r="F7" s="36">
        <v>34.200000000000003</v>
      </c>
      <c r="G7" s="37">
        <v>17.8</v>
      </c>
      <c r="K7" s="38"/>
    </row>
    <row r="8" spans="1:14" x14ac:dyDescent="0.2">
      <c r="A8" s="35" t="s">
        <v>49</v>
      </c>
      <c r="B8" s="36">
        <v>0.2</v>
      </c>
      <c r="C8" s="36">
        <v>0.1</v>
      </c>
      <c r="D8" s="36">
        <v>0.2</v>
      </c>
      <c r="E8" s="36">
        <v>0.3</v>
      </c>
      <c r="F8" s="36">
        <v>0.3</v>
      </c>
      <c r="G8" s="36">
        <v>0.1</v>
      </c>
      <c r="I8" s="38"/>
      <c r="J8" s="38"/>
      <c r="K8" s="38"/>
      <c r="L8" s="38"/>
      <c r="M8" s="38"/>
      <c r="N8" s="38"/>
    </row>
    <row r="9" spans="1:14" ht="12" customHeight="1" x14ac:dyDescent="0.2">
      <c r="A9" s="35" t="s">
        <v>48</v>
      </c>
      <c r="B9" s="36">
        <v>5.6</v>
      </c>
      <c r="C9" s="36">
        <v>1</v>
      </c>
      <c r="D9" s="36">
        <v>2.1</v>
      </c>
      <c r="E9" s="36">
        <v>4.9000000000000004</v>
      </c>
      <c r="F9" s="36">
        <v>8.6999999999999993</v>
      </c>
      <c r="G9" s="36">
        <v>11.2</v>
      </c>
    </row>
    <row r="10" spans="1:14" x14ac:dyDescent="0.2">
      <c r="A10" s="35" t="s">
        <v>47</v>
      </c>
      <c r="B10" s="36">
        <v>10.1</v>
      </c>
      <c r="C10" s="36">
        <v>3</v>
      </c>
      <c r="D10" s="36">
        <v>5.3</v>
      </c>
      <c r="E10" s="36">
        <v>12.2</v>
      </c>
      <c r="F10" s="36">
        <v>15.3</v>
      </c>
      <c r="G10" s="37">
        <v>14.5</v>
      </c>
    </row>
    <row r="11" spans="1:14" x14ac:dyDescent="0.2">
      <c r="A11" s="35" t="s">
        <v>46</v>
      </c>
      <c r="B11" s="36">
        <v>6.4</v>
      </c>
      <c r="C11" s="36">
        <v>5.8</v>
      </c>
      <c r="D11" s="36">
        <v>2.4</v>
      </c>
      <c r="E11" s="36">
        <v>4.2</v>
      </c>
      <c r="F11" s="36">
        <v>6.3</v>
      </c>
      <c r="G11" s="36">
        <v>13.1</v>
      </c>
    </row>
    <row r="12" spans="1:14" x14ac:dyDescent="0.2">
      <c r="A12" s="35" t="s">
        <v>45</v>
      </c>
      <c r="B12" s="36">
        <v>2</v>
      </c>
      <c r="C12" s="36">
        <v>7.6</v>
      </c>
      <c r="D12" s="36">
        <v>1.6</v>
      </c>
      <c r="E12" s="36">
        <v>0.6</v>
      </c>
      <c r="F12" s="36">
        <v>0.3</v>
      </c>
      <c r="G12" s="36">
        <v>0.1</v>
      </c>
    </row>
    <row r="13" spans="1:14" x14ac:dyDescent="0.2">
      <c r="A13" s="35" t="s">
        <v>44</v>
      </c>
      <c r="B13" s="36">
        <v>3.3</v>
      </c>
      <c r="C13" s="36">
        <v>2.6</v>
      </c>
      <c r="D13" s="36">
        <v>2.2999999999999998</v>
      </c>
      <c r="E13" s="36">
        <v>3.3</v>
      </c>
      <c r="F13" s="36">
        <v>4.5</v>
      </c>
      <c r="G13" s="36">
        <v>3.7</v>
      </c>
    </row>
    <row r="14" spans="1:14" ht="24.75" customHeight="1" x14ac:dyDescent="0.2">
      <c r="A14" s="33" t="s">
        <v>39</v>
      </c>
      <c r="B14" s="32">
        <v>45079</v>
      </c>
      <c r="C14" s="32">
        <v>8630</v>
      </c>
      <c r="D14" s="32">
        <v>9114</v>
      </c>
      <c r="E14" s="32">
        <v>9120</v>
      </c>
      <c r="F14" s="32">
        <v>9100</v>
      </c>
      <c r="G14" s="32">
        <v>9115</v>
      </c>
    </row>
    <row r="15" spans="1:14" s="31" customFormat="1" ht="53.25" customHeight="1" x14ac:dyDescent="0.2">
      <c r="A15" s="193" t="s">
        <v>43</v>
      </c>
      <c r="B15" s="193"/>
      <c r="C15" s="193"/>
      <c r="D15" s="193"/>
      <c r="E15" s="193"/>
      <c r="F15" s="193"/>
      <c r="G15" s="193"/>
    </row>
    <row r="16" spans="1:14" s="31" customFormat="1" ht="12.75" customHeight="1" x14ac:dyDescent="0.2">
      <c r="A16" s="194" t="s">
        <v>0</v>
      </c>
      <c r="B16" s="194"/>
      <c r="C16" s="194"/>
      <c r="D16" s="194"/>
      <c r="E16" s="194"/>
      <c r="F16" s="194"/>
      <c r="G16" s="194"/>
    </row>
    <row r="17" spans="1:7" s="31" customFormat="1" ht="25.5" customHeight="1" x14ac:dyDescent="0.2">
      <c r="A17" s="194" t="s">
        <v>23</v>
      </c>
      <c r="B17" s="194"/>
      <c r="C17" s="194"/>
      <c r="D17" s="194"/>
      <c r="E17" s="194"/>
      <c r="F17" s="194"/>
      <c r="G17" s="194"/>
    </row>
    <row r="18" spans="1:7" x14ac:dyDescent="0.2">
      <c r="A18" s="31"/>
      <c r="B18" s="31"/>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zoomScaleSheetLayoutView="100" workbookViewId="0">
      <selection activeCell="J32" sqref="J32"/>
    </sheetView>
  </sheetViews>
  <sheetFormatPr defaultColWidth="12" defaultRowHeight="12.75" x14ac:dyDescent="0.2"/>
  <cols>
    <col min="1" max="1" width="46.83203125" style="30" customWidth="1"/>
    <col min="2" max="8" width="12.83203125" style="30" customWidth="1"/>
    <col min="9" max="16384" width="12" style="30"/>
  </cols>
  <sheetData>
    <row r="1" spans="1:8" ht="12.75" customHeight="1" x14ac:dyDescent="0.2">
      <c r="A1" s="195" t="s">
        <v>97</v>
      </c>
      <c r="B1" s="195"/>
      <c r="C1" s="195"/>
      <c r="D1" s="195"/>
      <c r="E1" s="195"/>
      <c r="F1" s="195"/>
      <c r="G1" s="195"/>
      <c r="H1" s="195"/>
    </row>
    <row r="2" spans="1:8" x14ac:dyDescent="0.2">
      <c r="A2" s="46"/>
      <c r="B2" s="45"/>
      <c r="C2" s="45"/>
      <c r="D2" s="196" t="s">
        <v>7</v>
      </c>
      <c r="E2" s="196"/>
      <c r="F2" s="196"/>
      <c r="G2" s="196"/>
      <c r="H2" s="196"/>
    </row>
    <row r="3" spans="1:8" ht="14.25" customHeight="1" x14ac:dyDescent="0.2">
      <c r="A3" s="42" t="s">
        <v>96</v>
      </c>
      <c r="B3" s="41" t="s">
        <v>95</v>
      </c>
      <c r="C3" s="41" t="s">
        <v>94</v>
      </c>
      <c r="D3" s="41" t="s">
        <v>22</v>
      </c>
      <c r="E3" s="41" t="s">
        <v>93</v>
      </c>
      <c r="F3" s="41" t="s">
        <v>92</v>
      </c>
      <c r="G3" s="41" t="s">
        <v>91</v>
      </c>
      <c r="H3" s="41" t="s">
        <v>90</v>
      </c>
    </row>
    <row r="4" spans="1:8" ht="12.75" customHeight="1" x14ac:dyDescent="0.2">
      <c r="A4" s="40" t="s">
        <v>89</v>
      </c>
      <c r="B4" s="44">
        <v>83.7</v>
      </c>
      <c r="C4" s="44">
        <v>72.900000000000006</v>
      </c>
      <c r="D4" s="44">
        <v>40.200000000000003</v>
      </c>
      <c r="E4" s="44">
        <v>57.1</v>
      </c>
      <c r="F4" s="44">
        <v>40.4</v>
      </c>
      <c r="G4" s="44">
        <v>30.6</v>
      </c>
      <c r="H4" s="44">
        <v>22.8</v>
      </c>
    </row>
    <row r="5" spans="1:8" x14ac:dyDescent="0.2">
      <c r="A5" s="35" t="s">
        <v>88</v>
      </c>
      <c r="B5" s="34">
        <v>80.599999999999994</v>
      </c>
      <c r="C5" s="34">
        <v>69.2</v>
      </c>
      <c r="D5" s="34">
        <v>37</v>
      </c>
      <c r="E5" s="34">
        <v>53.3</v>
      </c>
      <c r="F5" s="34">
        <v>36.6</v>
      </c>
      <c r="G5" s="34">
        <v>28</v>
      </c>
      <c r="H5" s="34">
        <v>20.9</v>
      </c>
    </row>
    <row r="6" spans="1:8" x14ac:dyDescent="0.2">
      <c r="A6" s="35" t="s">
        <v>87</v>
      </c>
      <c r="B6" s="34">
        <v>10.8</v>
      </c>
      <c r="C6" s="34">
        <v>10.4</v>
      </c>
      <c r="D6" s="34">
        <v>6.4</v>
      </c>
      <c r="E6" s="34">
        <v>8.6</v>
      </c>
      <c r="F6" s="34">
        <v>7.3</v>
      </c>
      <c r="G6" s="34">
        <v>4.8</v>
      </c>
      <c r="H6" s="34">
        <v>3.4</v>
      </c>
    </row>
    <row r="7" spans="1:8" ht="12.75" customHeight="1" x14ac:dyDescent="0.2">
      <c r="A7" s="35" t="s">
        <v>86</v>
      </c>
      <c r="B7" s="34">
        <v>31.4</v>
      </c>
      <c r="C7" s="34">
        <v>57.3</v>
      </c>
      <c r="D7" s="34">
        <v>89.1</v>
      </c>
      <c r="E7" s="34">
        <v>83.2</v>
      </c>
      <c r="F7" s="34">
        <v>91.7</v>
      </c>
      <c r="G7" s="34">
        <v>92.4</v>
      </c>
      <c r="H7" s="34">
        <v>92.2</v>
      </c>
    </row>
    <row r="8" spans="1:8" x14ac:dyDescent="0.2">
      <c r="A8" s="35" t="s">
        <v>85</v>
      </c>
      <c r="B8" s="34">
        <v>22.2</v>
      </c>
      <c r="C8" s="34">
        <v>46.6</v>
      </c>
      <c r="D8" s="34">
        <v>86</v>
      </c>
      <c r="E8" s="34">
        <v>78.7</v>
      </c>
      <c r="F8" s="34">
        <v>89.4</v>
      </c>
      <c r="G8" s="34">
        <v>90.2</v>
      </c>
      <c r="H8" s="34">
        <v>90</v>
      </c>
    </row>
    <row r="9" spans="1:8" x14ac:dyDescent="0.2">
      <c r="A9" s="35" t="s">
        <v>84</v>
      </c>
      <c r="B9" s="34">
        <v>16.100000000000001</v>
      </c>
      <c r="C9" s="34">
        <v>29.6</v>
      </c>
      <c r="D9" s="34">
        <v>47.7</v>
      </c>
      <c r="E9" s="34">
        <v>43</v>
      </c>
      <c r="F9" s="34">
        <v>50.9</v>
      </c>
      <c r="G9" s="34">
        <v>51.7</v>
      </c>
      <c r="H9" s="34">
        <v>48</v>
      </c>
    </row>
    <row r="10" spans="1:8" x14ac:dyDescent="0.2">
      <c r="A10" s="35" t="s">
        <v>83</v>
      </c>
      <c r="B10" s="34">
        <v>7.1</v>
      </c>
      <c r="C10" s="34">
        <v>13.4</v>
      </c>
      <c r="D10" s="43">
        <v>17.7</v>
      </c>
      <c r="E10" s="43">
        <v>17.399999999999999</v>
      </c>
      <c r="F10" s="34">
        <v>18.5</v>
      </c>
      <c r="G10" s="34">
        <v>18</v>
      </c>
      <c r="H10" s="34">
        <v>17.2</v>
      </c>
    </row>
    <row r="11" spans="1:8" x14ac:dyDescent="0.2">
      <c r="A11" s="35" t="s">
        <v>82</v>
      </c>
      <c r="B11" s="34">
        <v>0.1</v>
      </c>
      <c r="C11" s="34">
        <v>0.5</v>
      </c>
      <c r="D11" s="34">
        <v>0.4</v>
      </c>
      <c r="E11" s="34">
        <v>0.3</v>
      </c>
      <c r="F11" s="34">
        <v>0.6</v>
      </c>
      <c r="G11" s="34">
        <v>0.3</v>
      </c>
      <c r="H11" s="34">
        <v>0.4</v>
      </c>
    </row>
    <row r="12" spans="1:8" x14ac:dyDescent="0.2">
      <c r="A12" s="35" t="s">
        <v>81</v>
      </c>
      <c r="B12" s="34">
        <v>7</v>
      </c>
      <c r="C12" s="34">
        <v>13</v>
      </c>
      <c r="D12" s="34">
        <v>17.399999999999999</v>
      </c>
      <c r="E12" s="34">
        <v>17.100000000000001</v>
      </c>
      <c r="F12" s="34">
        <v>18</v>
      </c>
      <c r="G12" s="34">
        <v>17.7</v>
      </c>
      <c r="H12" s="34">
        <v>16.8</v>
      </c>
    </row>
    <row r="13" spans="1:8" x14ac:dyDescent="0.2">
      <c r="A13" s="35" t="s">
        <v>80</v>
      </c>
      <c r="B13" s="34">
        <v>1</v>
      </c>
      <c r="C13" s="34">
        <v>1.2</v>
      </c>
      <c r="D13" s="34">
        <v>2</v>
      </c>
      <c r="E13" s="34">
        <v>1.7</v>
      </c>
      <c r="F13" s="34">
        <v>2</v>
      </c>
      <c r="G13" s="34">
        <v>2</v>
      </c>
      <c r="H13" s="34">
        <v>2.2999999999999998</v>
      </c>
    </row>
    <row r="14" spans="1:8" x14ac:dyDescent="0.2">
      <c r="A14" s="35" t="s">
        <v>79</v>
      </c>
      <c r="B14" s="34">
        <v>1.9</v>
      </c>
      <c r="C14" s="34">
        <v>2.9</v>
      </c>
      <c r="D14" s="34">
        <v>4.7</v>
      </c>
      <c r="E14" s="34">
        <v>4.2</v>
      </c>
      <c r="F14" s="34">
        <v>5.2</v>
      </c>
      <c r="G14" s="34">
        <v>5.2</v>
      </c>
      <c r="H14" s="34">
        <v>4.5999999999999996</v>
      </c>
    </row>
    <row r="15" spans="1:8" x14ac:dyDescent="0.2">
      <c r="A15" s="35" t="s">
        <v>78</v>
      </c>
      <c r="B15" s="34">
        <v>4.5</v>
      </c>
      <c r="C15" s="34">
        <v>9.5</v>
      </c>
      <c r="D15" s="34">
        <v>12.1</v>
      </c>
      <c r="E15" s="34">
        <v>12.4</v>
      </c>
      <c r="F15" s="34">
        <v>12.6</v>
      </c>
      <c r="G15" s="34">
        <v>12</v>
      </c>
      <c r="H15" s="34">
        <v>11.2</v>
      </c>
    </row>
    <row r="16" spans="1:8" x14ac:dyDescent="0.2">
      <c r="A16" s="35" t="s">
        <v>47</v>
      </c>
      <c r="B16" s="34">
        <v>12</v>
      </c>
      <c r="C16" s="34">
        <v>23</v>
      </c>
      <c r="D16" s="43">
        <v>40.9</v>
      </c>
      <c r="E16" s="34">
        <v>35.700000000000003</v>
      </c>
      <c r="F16" s="34">
        <v>44.4</v>
      </c>
      <c r="G16" s="34">
        <v>45.7</v>
      </c>
      <c r="H16" s="34">
        <v>41.2</v>
      </c>
    </row>
    <row r="17" spans="1:8" x14ac:dyDescent="0.2">
      <c r="A17" s="35" t="s">
        <v>77</v>
      </c>
      <c r="B17" s="34">
        <v>66.900000000000006</v>
      </c>
      <c r="C17" s="34">
        <v>68.900000000000006</v>
      </c>
      <c r="D17" s="43">
        <v>67.099999999999994</v>
      </c>
      <c r="E17" s="34">
        <v>69</v>
      </c>
      <c r="F17" s="34">
        <v>68.099999999999994</v>
      </c>
      <c r="G17" s="34">
        <v>65.599999999999994</v>
      </c>
      <c r="H17" s="34">
        <v>64.5</v>
      </c>
    </row>
    <row r="18" spans="1:8" x14ac:dyDescent="0.2">
      <c r="A18" s="35" t="s">
        <v>76</v>
      </c>
      <c r="B18" s="34">
        <v>66</v>
      </c>
      <c r="C18" s="34">
        <v>67.599999999999994</v>
      </c>
      <c r="D18" s="34">
        <v>65.7</v>
      </c>
      <c r="E18" s="34">
        <v>68.099999999999994</v>
      </c>
      <c r="F18" s="34">
        <v>66.599999999999994</v>
      </c>
      <c r="G18" s="34">
        <v>64</v>
      </c>
      <c r="H18" s="34">
        <v>62.6</v>
      </c>
    </row>
    <row r="19" spans="1:8" x14ac:dyDescent="0.2">
      <c r="A19" s="35" t="s">
        <v>75</v>
      </c>
      <c r="B19" s="34">
        <v>25.4</v>
      </c>
      <c r="C19" s="34">
        <v>28</v>
      </c>
      <c r="D19" s="34">
        <v>28.4</v>
      </c>
      <c r="E19" s="34">
        <v>29.2</v>
      </c>
      <c r="F19" s="34">
        <v>28.1</v>
      </c>
      <c r="G19" s="34">
        <v>28.3</v>
      </c>
      <c r="H19" s="34">
        <v>27.6</v>
      </c>
    </row>
    <row r="20" spans="1:8" x14ac:dyDescent="0.2">
      <c r="A20" s="35" t="s">
        <v>74</v>
      </c>
      <c r="B20" s="34">
        <v>21</v>
      </c>
      <c r="C20" s="34">
        <v>22.7</v>
      </c>
      <c r="D20" s="34">
        <v>23.1</v>
      </c>
      <c r="E20" s="34">
        <v>23.9</v>
      </c>
      <c r="F20" s="34">
        <v>22.4</v>
      </c>
      <c r="G20" s="34">
        <v>23.1</v>
      </c>
      <c r="H20" s="34">
        <v>22.5</v>
      </c>
    </row>
    <row r="21" spans="1:8" x14ac:dyDescent="0.2">
      <c r="A21" s="35" t="s">
        <v>73</v>
      </c>
      <c r="B21" s="34">
        <v>9</v>
      </c>
      <c r="C21" s="34">
        <v>11.2</v>
      </c>
      <c r="D21" s="34">
        <v>10.3</v>
      </c>
      <c r="E21" s="34">
        <v>10.9</v>
      </c>
      <c r="F21" s="34">
        <v>10.6</v>
      </c>
      <c r="G21" s="34">
        <v>10.4</v>
      </c>
      <c r="H21" s="34">
        <v>9</v>
      </c>
    </row>
    <row r="22" spans="1:8" x14ac:dyDescent="0.2">
      <c r="A22" s="35" t="s">
        <v>72</v>
      </c>
      <c r="B22" s="34">
        <v>0.3</v>
      </c>
      <c r="C22" s="34">
        <v>0.4</v>
      </c>
      <c r="D22" s="34">
        <v>0.4</v>
      </c>
      <c r="E22" s="34">
        <v>0.4</v>
      </c>
      <c r="F22" s="34">
        <v>0.2</v>
      </c>
      <c r="G22" s="34">
        <v>0.4</v>
      </c>
      <c r="H22" s="34">
        <v>0.6</v>
      </c>
    </row>
    <row r="23" spans="1:8" x14ac:dyDescent="0.2">
      <c r="A23" s="35" t="s">
        <v>71</v>
      </c>
      <c r="B23" s="34">
        <v>2.7</v>
      </c>
      <c r="C23" s="34">
        <v>4.0999999999999996</v>
      </c>
      <c r="D23" s="34">
        <v>5.6</v>
      </c>
      <c r="E23" s="34">
        <v>6.8</v>
      </c>
      <c r="F23" s="34">
        <v>5</v>
      </c>
      <c r="G23" s="34">
        <v>4.5</v>
      </c>
      <c r="H23" s="34">
        <v>5.4</v>
      </c>
    </row>
    <row r="24" spans="1:8" x14ac:dyDescent="0.2">
      <c r="A24" s="35" t="s">
        <v>70</v>
      </c>
      <c r="B24" s="34">
        <v>4.3</v>
      </c>
      <c r="C24" s="34">
        <v>3.5</v>
      </c>
      <c r="D24" s="34">
        <v>1.4</v>
      </c>
      <c r="E24" s="34">
        <v>2.1</v>
      </c>
      <c r="F24" s="34">
        <v>1.4</v>
      </c>
      <c r="G24" s="34">
        <v>0.9</v>
      </c>
      <c r="H24" s="34">
        <v>0.7</v>
      </c>
    </row>
    <row r="25" spans="1:8" x14ac:dyDescent="0.2">
      <c r="A25" s="35" t="s">
        <v>69</v>
      </c>
      <c r="B25" s="34">
        <v>1.1000000000000001</v>
      </c>
      <c r="C25" s="34">
        <v>0.9</v>
      </c>
      <c r="D25" s="34">
        <v>0.5</v>
      </c>
      <c r="E25" s="34">
        <v>0.7</v>
      </c>
      <c r="F25" s="34">
        <v>0.4</v>
      </c>
      <c r="G25" s="34">
        <v>0.4</v>
      </c>
      <c r="H25" s="34">
        <v>0.4</v>
      </c>
    </row>
    <row r="26" spans="1:8" x14ac:dyDescent="0.2">
      <c r="A26" s="35" t="s">
        <v>68</v>
      </c>
      <c r="B26" s="34">
        <v>15</v>
      </c>
      <c r="C26" s="34">
        <v>13.8</v>
      </c>
      <c r="D26" s="34">
        <v>13.3</v>
      </c>
      <c r="E26" s="34">
        <v>12.6</v>
      </c>
      <c r="F26" s="34">
        <v>13</v>
      </c>
      <c r="G26" s="34">
        <v>13.7</v>
      </c>
      <c r="H26" s="34">
        <v>14.3</v>
      </c>
    </row>
    <row r="27" spans="1:8" x14ac:dyDescent="0.2">
      <c r="A27" s="35" t="s">
        <v>45</v>
      </c>
      <c r="B27" s="34">
        <v>7.6</v>
      </c>
      <c r="C27" s="34">
        <v>6.9</v>
      </c>
      <c r="D27" s="34">
        <v>5.2</v>
      </c>
      <c r="E27" s="34">
        <v>5.3</v>
      </c>
      <c r="F27" s="34">
        <v>4.9000000000000004</v>
      </c>
      <c r="G27" s="34">
        <v>5.2</v>
      </c>
      <c r="H27" s="34">
        <v>5.2</v>
      </c>
    </row>
    <row r="28" spans="1:8" x14ac:dyDescent="0.2">
      <c r="A28" s="35" t="s">
        <v>67</v>
      </c>
      <c r="B28" s="34">
        <v>6.9</v>
      </c>
      <c r="C28" s="34">
        <v>6.3</v>
      </c>
      <c r="D28" s="34">
        <v>4.8</v>
      </c>
      <c r="E28" s="34">
        <v>4.9000000000000004</v>
      </c>
      <c r="F28" s="34">
        <v>4.5</v>
      </c>
      <c r="G28" s="34">
        <v>4.9000000000000004</v>
      </c>
      <c r="H28" s="34">
        <v>4.9000000000000004</v>
      </c>
    </row>
    <row r="29" spans="1:8" x14ac:dyDescent="0.2">
      <c r="A29" s="35" t="s">
        <v>66</v>
      </c>
      <c r="B29" s="34">
        <v>1.2</v>
      </c>
      <c r="C29" s="34">
        <v>0.7</v>
      </c>
      <c r="D29" s="34">
        <v>0.5</v>
      </c>
      <c r="E29" s="34">
        <v>0.6</v>
      </c>
      <c r="F29" s="34">
        <v>0.5</v>
      </c>
      <c r="G29" s="34">
        <v>0.4</v>
      </c>
      <c r="H29" s="34">
        <v>0.4</v>
      </c>
    </row>
    <row r="30" spans="1:8" x14ac:dyDescent="0.2">
      <c r="A30" s="35" t="s">
        <v>65</v>
      </c>
      <c r="B30" s="34">
        <v>11.6</v>
      </c>
      <c r="C30" s="34">
        <v>10.7</v>
      </c>
      <c r="D30" s="34">
        <v>11</v>
      </c>
      <c r="E30" s="34">
        <v>10.199999999999999</v>
      </c>
      <c r="F30" s="34">
        <v>10.8</v>
      </c>
      <c r="G30" s="34">
        <v>11.6</v>
      </c>
      <c r="H30" s="34">
        <v>12.1</v>
      </c>
    </row>
    <row r="31" spans="1:8" x14ac:dyDescent="0.2">
      <c r="A31" s="35" t="s">
        <v>64</v>
      </c>
      <c r="B31" s="34">
        <v>9.5</v>
      </c>
      <c r="C31" s="34">
        <v>8.8000000000000007</v>
      </c>
      <c r="D31" s="34">
        <v>7.4</v>
      </c>
      <c r="E31" s="34">
        <v>7.3</v>
      </c>
      <c r="F31" s="34">
        <v>7.2</v>
      </c>
      <c r="G31" s="34">
        <v>7.7</v>
      </c>
      <c r="H31" s="34">
        <v>7.6</v>
      </c>
    </row>
    <row r="32" spans="1:8" x14ac:dyDescent="0.2">
      <c r="A32" s="35" t="s">
        <v>63</v>
      </c>
      <c r="B32" s="34">
        <v>2.9</v>
      </c>
      <c r="C32" s="34">
        <v>2.6</v>
      </c>
      <c r="D32" s="34">
        <v>3.3</v>
      </c>
      <c r="E32" s="34">
        <v>2.8</v>
      </c>
      <c r="F32" s="34">
        <v>2.9</v>
      </c>
      <c r="G32" s="34">
        <v>4.4000000000000004</v>
      </c>
      <c r="H32" s="34">
        <v>3.8</v>
      </c>
    </row>
    <row r="33" spans="1:8" x14ac:dyDescent="0.2">
      <c r="A33" s="35" t="s">
        <v>62</v>
      </c>
      <c r="B33" s="34">
        <v>2.9</v>
      </c>
      <c r="C33" s="34">
        <v>3</v>
      </c>
      <c r="D33" s="34">
        <v>3.9</v>
      </c>
      <c r="E33" s="34">
        <v>3.3</v>
      </c>
      <c r="F33" s="34">
        <v>3.8</v>
      </c>
      <c r="G33" s="34">
        <v>4.5</v>
      </c>
      <c r="H33" s="34">
        <v>4.4000000000000004</v>
      </c>
    </row>
    <row r="34" spans="1:8" x14ac:dyDescent="0.2">
      <c r="A34" s="35" t="s">
        <v>61</v>
      </c>
      <c r="B34" s="34">
        <v>2.4</v>
      </c>
      <c r="C34" s="34">
        <v>1.8</v>
      </c>
      <c r="D34" s="34">
        <v>1.4</v>
      </c>
      <c r="E34" s="34">
        <v>1.3</v>
      </c>
      <c r="F34" s="34">
        <v>1.2</v>
      </c>
      <c r="G34" s="34">
        <v>1.4</v>
      </c>
      <c r="H34" s="34">
        <v>1.7</v>
      </c>
    </row>
    <row r="35" spans="1:8" ht="25.5" customHeight="1" x14ac:dyDescent="0.2">
      <c r="A35" s="33" t="s">
        <v>39</v>
      </c>
      <c r="B35" s="32">
        <v>29434</v>
      </c>
      <c r="C35" s="32">
        <v>10983</v>
      </c>
      <c r="D35" s="32">
        <v>45994</v>
      </c>
      <c r="E35" s="32">
        <v>15728</v>
      </c>
      <c r="F35" s="32">
        <v>11209</v>
      </c>
      <c r="G35" s="32">
        <v>8002</v>
      </c>
      <c r="H35" s="32">
        <v>11054</v>
      </c>
    </row>
    <row r="36" spans="1:8" ht="12.75" customHeight="1" x14ac:dyDescent="0.2">
      <c r="A36" s="180" t="s">
        <v>0</v>
      </c>
      <c r="B36" s="180"/>
      <c r="C36" s="180"/>
      <c r="D36" s="180"/>
      <c r="E36" s="180"/>
      <c r="F36" s="180"/>
      <c r="G36" s="180"/>
      <c r="H36" s="180"/>
    </row>
    <row r="37" spans="1:8" ht="12.75" customHeight="1" x14ac:dyDescent="0.2">
      <c r="A37" s="191" t="s">
        <v>23</v>
      </c>
      <c r="B37" s="191"/>
      <c r="C37" s="191"/>
      <c r="D37" s="191"/>
      <c r="E37" s="191"/>
      <c r="F37" s="191"/>
      <c r="G37" s="191"/>
      <c r="H37" s="191"/>
    </row>
  </sheetData>
  <pageMargins left="0.8" right="0.81" top="0.75" bottom="0.5" header="0.75" footer="0.7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47"/>
  <sheetViews>
    <sheetView zoomScaleNormal="100" workbookViewId="0">
      <selection activeCell="C3" sqref="C3"/>
    </sheetView>
  </sheetViews>
  <sheetFormatPr defaultColWidth="12" defaultRowHeight="12.75" x14ac:dyDescent="0.2"/>
  <cols>
    <col min="1" max="1" width="14.1640625" style="47" customWidth="1"/>
    <col min="2" max="4" width="26" style="47" customWidth="1"/>
    <col min="5" max="5" width="13.83203125" style="47" customWidth="1"/>
    <col min="6" max="16384" width="12" style="47"/>
  </cols>
  <sheetData>
    <row r="1" spans="1:244" ht="26.25" customHeight="1" x14ac:dyDescent="0.2">
      <c r="A1" s="200" t="s">
        <v>106</v>
      </c>
      <c r="B1" s="200"/>
      <c r="C1" s="198"/>
      <c r="D1" s="198"/>
      <c r="E1" s="64"/>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row>
    <row r="2" spans="1:244" x14ac:dyDescent="0.2">
      <c r="C2" s="197" t="s">
        <v>105</v>
      </c>
      <c r="D2" s="197"/>
      <c r="E2" s="61"/>
    </row>
    <row r="3" spans="1:244" x14ac:dyDescent="0.2">
      <c r="A3" s="201" t="s">
        <v>8</v>
      </c>
      <c r="B3" s="199" t="s">
        <v>22</v>
      </c>
      <c r="C3" s="62" t="s">
        <v>104</v>
      </c>
      <c r="D3" s="62" t="s">
        <v>103</v>
      </c>
      <c r="E3" s="61"/>
    </row>
    <row r="4" spans="1:244" x14ac:dyDescent="0.2">
      <c r="A4" s="59">
        <v>1975</v>
      </c>
      <c r="B4" s="58">
        <v>44511</v>
      </c>
      <c r="C4" s="58">
        <v>33004</v>
      </c>
      <c r="D4" s="57">
        <v>11507</v>
      </c>
    </row>
    <row r="5" spans="1:244" x14ac:dyDescent="0.2">
      <c r="A5" s="59">
        <v>1976</v>
      </c>
      <c r="B5" s="58">
        <v>47679</v>
      </c>
      <c r="C5" s="58">
        <v>34207</v>
      </c>
      <c r="D5" s="57">
        <v>13472</v>
      </c>
    </row>
    <row r="6" spans="1:244" x14ac:dyDescent="0.2">
      <c r="A6" s="59">
        <v>1977</v>
      </c>
      <c r="B6" s="58">
        <v>50236</v>
      </c>
      <c r="C6" s="58">
        <v>34997</v>
      </c>
      <c r="D6" s="57">
        <v>15239</v>
      </c>
    </row>
    <row r="7" spans="1:244" x14ac:dyDescent="0.2">
      <c r="A7" s="59">
        <v>1978</v>
      </c>
      <c r="B7" s="58">
        <v>52371</v>
      </c>
      <c r="C7" s="58">
        <v>36103</v>
      </c>
      <c r="D7" s="57">
        <v>16268</v>
      </c>
    </row>
    <row r="8" spans="1:244" x14ac:dyDescent="0.2">
      <c r="A8" s="59">
        <v>1979</v>
      </c>
      <c r="B8" s="58">
        <v>55097</v>
      </c>
      <c r="C8" s="58">
        <v>36810</v>
      </c>
      <c r="D8" s="57">
        <v>18287</v>
      </c>
    </row>
    <row r="9" spans="1:244" x14ac:dyDescent="0.2">
      <c r="A9" s="59">
        <v>1980</v>
      </c>
      <c r="B9" s="58">
        <v>57903</v>
      </c>
      <c r="C9" s="58">
        <v>37979</v>
      </c>
      <c r="D9" s="57">
        <v>19924</v>
      </c>
    </row>
    <row r="10" spans="1:244" x14ac:dyDescent="0.2">
      <c r="A10" s="59">
        <v>1981</v>
      </c>
      <c r="B10" s="58">
        <v>60564</v>
      </c>
      <c r="C10" s="58">
        <v>38903</v>
      </c>
      <c r="D10" s="57">
        <v>21661</v>
      </c>
    </row>
    <row r="11" spans="1:244" x14ac:dyDescent="0.2">
      <c r="A11" s="59">
        <v>1982</v>
      </c>
      <c r="B11" s="58">
        <v>63243</v>
      </c>
      <c r="C11" s="58">
        <v>38633</v>
      </c>
      <c r="D11" s="57">
        <v>24610</v>
      </c>
    </row>
    <row r="12" spans="1:244" x14ac:dyDescent="0.2">
      <c r="A12" s="59">
        <v>1983</v>
      </c>
      <c r="B12" s="58">
        <v>69147</v>
      </c>
      <c r="C12" s="58">
        <v>40025</v>
      </c>
      <c r="D12" s="57">
        <v>29122</v>
      </c>
    </row>
    <row r="13" spans="1:244" x14ac:dyDescent="0.2">
      <c r="A13" s="59">
        <v>1984</v>
      </c>
      <c r="B13" s="58">
        <v>73895</v>
      </c>
      <c r="C13" s="58">
        <v>40980</v>
      </c>
      <c r="D13" s="57">
        <v>32915</v>
      </c>
    </row>
    <row r="14" spans="1:244" x14ac:dyDescent="0.2">
      <c r="A14" s="59">
        <v>1985</v>
      </c>
      <c r="B14" s="58">
        <v>74665</v>
      </c>
      <c r="C14" s="58">
        <v>39692</v>
      </c>
      <c r="D14" s="57">
        <v>34973</v>
      </c>
    </row>
    <row r="15" spans="1:244" x14ac:dyDescent="0.2">
      <c r="A15" s="59">
        <v>1986</v>
      </c>
      <c r="B15" s="58">
        <v>76672</v>
      </c>
      <c r="C15" s="58">
        <v>39989</v>
      </c>
      <c r="D15" s="57">
        <v>36682</v>
      </c>
    </row>
    <row r="16" spans="1:244" x14ac:dyDescent="0.2">
      <c r="A16" s="59">
        <v>1987</v>
      </c>
      <c r="B16" s="58">
        <v>78223</v>
      </c>
      <c r="C16" s="58">
        <v>39958</v>
      </c>
      <c r="D16" s="57">
        <v>38265</v>
      </c>
    </row>
    <row r="17" spans="1:4" x14ac:dyDescent="0.2">
      <c r="A17" s="59">
        <v>1988</v>
      </c>
      <c r="B17" s="58">
        <v>77685</v>
      </c>
      <c r="C17" s="58">
        <v>40722</v>
      </c>
      <c r="D17" s="57">
        <v>36963</v>
      </c>
    </row>
    <row r="18" spans="1:4" x14ac:dyDescent="0.2">
      <c r="A18" s="59">
        <v>1989</v>
      </c>
      <c r="B18" s="58">
        <v>76405</v>
      </c>
      <c r="C18" s="58">
        <v>39958</v>
      </c>
      <c r="D18" s="57">
        <v>36447</v>
      </c>
    </row>
    <row r="19" spans="1:4" x14ac:dyDescent="0.2">
      <c r="A19" s="59">
        <v>1990</v>
      </c>
      <c r="B19" s="58">
        <v>76924</v>
      </c>
      <c r="C19" s="58">
        <v>38832</v>
      </c>
      <c r="D19" s="57">
        <v>38091</v>
      </c>
    </row>
    <row r="20" spans="1:4" x14ac:dyDescent="0.2">
      <c r="A20" s="59">
        <v>1991</v>
      </c>
      <c r="B20" s="58">
        <v>77662</v>
      </c>
      <c r="C20" s="58">
        <v>39027</v>
      </c>
      <c r="D20" s="57">
        <v>38634</v>
      </c>
    </row>
    <row r="21" spans="1:4" x14ac:dyDescent="0.2">
      <c r="A21" s="59">
        <v>1992</v>
      </c>
      <c r="B21" s="58">
        <v>81914</v>
      </c>
      <c r="C21" s="58">
        <v>39531</v>
      </c>
      <c r="D21" s="57">
        <v>42383</v>
      </c>
    </row>
    <row r="22" spans="1:4" x14ac:dyDescent="0.2">
      <c r="A22" s="59">
        <v>1993</v>
      </c>
      <c r="B22" s="58">
        <v>83870</v>
      </c>
      <c r="C22" s="58">
        <v>40267</v>
      </c>
      <c r="D22" s="57">
        <v>43603</v>
      </c>
    </row>
    <row r="23" spans="1:4" x14ac:dyDescent="0.2">
      <c r="A23" s="59">
        <v>1994</v>
      </c>
      <c r="B23" s="58">
        <v>85117</v>
      </c>
      <c r="C23" s="58">
        <v>40338</v>
      </c>
      <c r="D23" s="57">
        <v>44778</v>
      </c>
    </row>
    <row r="24" spans="1:4" x14ac:dyDescent="0.2">
      <c r="A24" s="59">
        <v>1995</v>
      </c>
      <c r="B24" s="58">
        <v>87452</v>
      </c>
      <c r="C24" s="58">
        <v>39736</v>
      </c>
      <c r="D24" s="57">
        <v>47716</v>
      </c>
    </row>
    <row r="25" spans="1:4" x14ac:dyDescent="0.2">
      <c r="A25" s="59">
        <v>1996</v>
      </c>
      <c r="B25" s="58">
        <v>91716</v>
      </c>
      <c r="C25" s="58">
        <v>41111</v>
      </c>
      <c r="D25" s="57">
        <v>50605</v>
      </c>
    </row>
    <row r="26" spans="1:4" x14ac:dyDescent="0.2">
      <c r="A26" s="59">
        <v>1997</v>
      </c>
      <c r="B26" s="58">
        <v>94985</v>
      </c>
      <c r="C26" s="58">
        <v>40392</v>
      </c>
      <c r="D26" s="57">
        <v>54593</v>
      </c>
    </row>
    <row r="27" spans="1:4" x14ac:dyDescent="0.2">
      <c r="A27" s="59">
        <v>1998</v>
      </c>
      <c r="B27" s="58">
        <v>99455</v>
      </c>
      <c r="C27" s="58">
        <v>41552</v>
      </c>
      <c r="D27" s="57">
        <v>57903</v>
      </c>
    </row>
    <row r="28" spans="1:4" x14ac:dyDescent="0.2">
      <c r="A28" s="59">
        <v>1999</v>
      </c>
      <c r="B28" s="58">
        <v>101794</v>
      </c>
      <c r="C28" s="58">
        <v>41427</v>
      </c>
      <c r="D28" s="57">
        <v>60368</v>
      </c>
    </row>
    <row r="29" spans="1:4" x14ac:dyDescent="0.2">
      <c r="A29" s="59">
        <v>2000</v>
      </c>
      <c r="B29" s="58">
        <v>103329</v>
      </c>
      <c r="C29" s="58">
        <v>41613</v>
      </c>
      <c r="D29" s="57">
        <v>61716</v>
      </c>
    </row>
    <row r="30" spans="1:4" x14ac:dyDescent="0.2">
      <c r="A30" s="59">
        <v>2001</v>
      </c>
      <c r="B30" s="58">
        <v>106579</v>
      </c>
      <c r="C30" s="58">
        <v>42067</v>
      </c>
      <c r="D30" s="57">
        <v>64511</v>
      </c>
    </row>
    <row r="31" spans="1:4" x14ac:dyDescent="0.2">
      <c r="A31" s="59">
        <v>2002</v>
      </c>
      <c r="B31" s="58">
        <v>107354</v>
      </c>
      <c r="C31" s="58">
        <v>42078</v>
      </c>
      <c r="D31" s="57">
        <v>65275</v>
      </c>
    </row>
    <row r="32" spans="1:4" x14ac:dyDescent="0.2">
      <c r="A32" s="59">
        <v>2003</v>
      </c>
      <c r="B32" s="58">
        <v>106296</v>
      </c>
      <c r="C32" s="58">
        <v>42179</v>
      </c>
      <c r="D32" s="57">
        <v>64117</v>
      </c>
    </row>
    <row r="33" spans="1:244" x14ac:dyDescent="0.2">
      <c r="A33" s="59">
        <v>2004</v>
      </c>
      <c r="B33" s="58">
        <v>106335</v>
      </c>
      <c r="C33" s="58">
        <v>41707</v>
      </c>
      <c r="D33" s="57">
        <v>64627</v>
      </c>
    </row>
    <row r="34" spans="1:244" s="30" customFormat="1" ht="14.25" x14ac:dyDescent="0.2">
      <c r="A34" s="60" t="s">
        <v>102</v>
      </c>
      <c r="B34" s="58">
        <v>115707</v>
      </c>
      <c r="C34" s="58">
        <v>41918</v>
      </c>
      <c r="D34" s="57">
        <v>73789</v>
      </c>
    </row>
    <row r="35" spans="1:244" x14ac:dyDescent="0.2">
      <c r="A35" s="59">
        <v>2005</v>
      </c>
      <c r="B35" s="58">
        <v>117406</v>
      </c>
      <c r="C35" s="58">
        <v>41925</v>
      </c>
      <c r="D35" s="57">
        <v>75481</v>
      </c>
    </row>
    <row r="36" spans="1:244" x14ac:dyDescent="0.2">
      <c r="A36" s="59">
        <v>2006</v>
      </c>
      <c r="B36" s="58">
        <v>121995</v>
      </c>
      <c r="C36" s="58">
        <v>42146</v>
      </c>
      <c r="D36" s="57">
        <v>79849</v>
      </c>
    </row>
    <row r="37" spans="1:244" x14ac:dyDescent="0.2">
      <c r="A37" s="59">
        <v>2007</v>
      </c>
      <c r="B37" s="58">
        <v>123854</v>
      </c>
      <c r="C37" s="58">
        <v>42280</v>
      </c>
      <c r="D37" s="57">
        <v>81574</v>
      </c>
    </row>
    <row r="38" spans="1:244" x14ac:dyDescent="0.2">
      <c r="A38" s="59">
        <v>2008</v>
      </c>
      <c r="B38" s="58">
        <v>124853</v>
      </c>
      <c r="C38" s="58">
        <v>42344</v>
      </c>
      <c r="D38" s="57">
        <v>82510</v>
      </c>
    </row>
    <row r="39" spans="1:244" x14ac:dyDescent="0.2">
      <c r="A39" s="59">
        <v>2009</v>
      </c>
      <c r="B39" s="58">
        <v>129268</v>
      </c>
      <c r="C39" s="58">
        <v>41820</v>
      </c>
      <c r="D39" s="57">
        <v>87448</v>
      </c>
    </row>
    <row r="40" spans="1:244" x14ac:dyDescent="0.2">
      <c r="A40" s="59">
        <v>2010</v>
      </c>
      <c r="B40" s="58">
        <v>129724</v>
      </c>
      <c r="C40" s="58">
        <v>41423</v>
      </c>
      <c r="D40" s="57">
        <v>88301</v>
      </c>
    </row>
    <row r="41" spans="1:244" x14ac:dyDescent="0.2">
      <c r="A41" s="59">
        <v>2011</v>
      </c>
      <c r="B41" s="58">
        <v>129581</v>
      </c>
      <c r="C41" s="58">
        <v>40876</v>
      </c>
      <c r="D41" s="57">
        <v>88705</v>
      </c>
    </row>
    <row r="42" spans="1:244" x14ac:dyDescent="0.2">
      <c r="A42" s="59">
        <v>2012</v>
      </c>
      <c r="B42" s="58">
        <v>130584</v>
      </c>
      <c r="C42" s="58">
        <v>39809</v>
      </c>
      <c r="D42" s="57">
        <v>90775</v>
      </c>
    </row>
    <row r="43" spans="1:244" x14ac:dyDescent="0.2">
      <c r="A43" s="56">
        <v>2013</v>
      </c>
      <c r="B43" s="55">
        <v>131631</v>
      </c>
      <c r="C43" s="55">
        <v>39084</v>
      </c>
      <c r="D43" s="54">
        <v>92547</v>
      </c>
    </row>
    <row r="44" spans="1:244" s="48" customFormat="1" ht="26.25" customHeight="1" x14ac:dyDescent="0.2">
      <c r="A44" s="180" t="s">
        <v>101</v>
      </c>
      <c r="B44" s="180"/>
      <c r="C44" s="180"/>
      <c r="D44" s="180"/>
      <c r="E44" s="49"/>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3"/>
      <c r="HB44" s="53"/>
      <c r="HC44" s="53"/>
      <c r="HD44" s="53"/>
      <c r="HE44" s="53"/>
      <c r="HF44" s="53"/>
      <c r="HG44" s="53"/>
      <c r="HH44" s="53"/>
      <c r="HI44" s="53"/>
      <c r="HJ44" s="53"/>
      <c r="HK44" s="53"/>
      <c r="HL44" s="53"/>
      <c r="HM44" s="53"/>
      <c r="HN44" s="53"/>
      <c r="HO44" s="53"/>
      <c r="HP44" s="53"/>
      <c r="HQ44" s="53"/>
      <c r="HR44" s="53"/>
      <c r="HS44" s="53"/>
      <c r="HT44" s="53"/>
      <c r="HU44" s="53"/>
      <c r="HV44" s="53"/>
      <c r="HW44" s="53"/>
      <c r="HX44" s="53"/>
      <c r="HY44" s="53"/>
      <c r="HZ44" s="53"/>
      <c r="IA44" s="53"/>
      <c r="IB44" s="53"/>
      <c r="IC44" s="53"/>
      <c r="ID44" s="53"/>
      <c r="IE44" s="53"/>
      <c r="IF44" s="53"/>
      <c r="IG44" s="53"/>
      <c r="IH44" s="53"/>
      <c r="II44" s="53"/>
      <c r="IJ44" s="53"/>
    </row>
    <row r="45" spans="1:244" s="51" customFormat="1" ht="89.25" customHeight="1" x14ac:dyDescent="0.2">
      <c r="A45" s="180" t="s">
        <v>100</v>
      </c>
      <c r="B45" s="180"/>
      <c r="C45" s="180"/>
      <c r="D45" s="180"/>
      <c r="E45" s="49"/>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row>
    <row r="46" spans="1:244" s="51" customFormat="1" ht="26.25" customHeight="1" x14ac:dyDescent="0.2">
      <c r="A46" s="180" t="s">
        <v>99</v>
      </c>
      <c r="B46" s="180"/>
      <c r="C46" s="180"/>
      <c r="D46" s="180"/>
      <c r="E46" s="49"/>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row>
    <row r="47" spans="1:244" s="48" customFormat="1" ht="25.5" customHeight="1" x14ac:dyDescent="0.2">
      <c r="A47" s="180" t="s">
        <v>98</v>
      </c>
      <c r="B47" s="180"/>
      <c r="C47" s="180"/>
      <c r="D47" s="180"/>
      <c r="E47" s="4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zoomScaleNormal="100" workbookViewId="0">
      <selection activeCell="B46" sqref="B46"/>
    </sheetView>
  </sheetViews>
  <sheetFormatPr defaultRowHeight="12.75" x14ac:dyDescent="0.2"/>
  <cols>
    <col min="1" max="1" width="8.83203125" style="247" customWidth="1"/>
    <col min="2" max="3" width="20.83203125" style="247" customWidth="1"/>
    <col min="4" max="16384" width="9.33203125" style="247"/>
  </cols>
  <sheetData>
    <row r="1" spans="1:4" ht="54" customHeight="1" x14ac:dyDescent="0.2">
      <c r="A1" s="275" t="s">
        <v>232</v>
      </c>
      <c r="B1" s="275"/>
      <c r="C1" s="275"/>
    </row>
    <row r="2" spans="1:4" ht="38.25" x14ac:dyDescent="0.2">
      <c r="A2" s="258" t="s">
        <v>8</v>
      </c>
      <c r="B2" s="257" t="s">
        <v>231</v>
      </c>
      <c r="C2" s="257" t="s">
        <v>230</v>
      </c>
    </row>
    <row r="3" spans="1:4" x14ac:dyDescent="0.2">
      <c r="A3" s="256">
        <v>1975</v>
      </c>
      <c r="B3" s="255">
        <v>33004</v>
      </c>
      <c r="C3" s="254">
        <v>17.543328081444674</v>
      </c>
      <c r="D3" s="250"/>
    </row>
    <row r="4" spans="1:4" x14ac:dyDescent="0.2">
      <c r="A4" s="256">
        <v>1976</v>
      </c>
      <c r="B4" s="255">
        <v>34207</v>
      </c>
      <c r="C4" s="254">
        <v>19.548630397287106</v>
      </c>
      <c r="D4" s="250"/>
    </row>
    <row r="5" spans="1:4" x14ac:dyDescent="0.2">
      <c r="A5" s="256">
        <v>1977</v>
      </c>
      <c r="B5" s="255">
        <v>34997</v>
      </c>
      <c r="C5" s="254">
        <v>19.827413778323859</v>
      </c>
      <c r="D5" s="250"/>
    </row>
    <row r="6" spans="1:4" x14ac:dyDescent="0.2">
      <c r="A6" s="256">
        <v>1978</v>
      </c>
      <c r="B6" s="255">
        <v>36103</v>
      </c>
      <c r="C6" s="254">
        <v>19.5745505913636</v>
      </c>
      <c r="D6" s="250"/>
    </row>
    <row r="7" spans="1:4" x14ac:dyDescent="0.2">
      <c r="A7" s="256">
        <v>1979</v>
      </c>
      <c r="B7" s="255">
        <v>36810</v>
      </c>
      <c r="C7" s="254">
        <v>20.021733224667209</v>
      </c>
      <c r="D7" s="250"/>
    </row>
    <row r="8" spans="1:4" x14ac:dyDescent="0.2">
      <c r="A8" s="256">
        <v>1980</v>
      </c>
      <c r="B8" s="255">
        <v>37979</v>
      </c>
      <c r="C8" s="254">
        <v>20.745675241580873</v>
      </c>
      <c r="D8" s="250"/>
    </row>
    <row r="9" spans="1:4" x14ac:dyDescent="0.2">
      <c r="A9" s="256">
        <v>1981</v>
      </c>
      <c r="B9" s="255">
        <v>38903</v>
      </c>
      <c r="C9" s="254">
        <v>22.774593219031953</v>
      </c>
      <c r="D9" s="250"/>
    </row>
    <row r="10" spans="1:4" x14ac:dyDescent="0.2">
      <c r="A10" s="256">
        <v>1982</v>
      </c>
      <c r="B10" s="255">
        <v>38633</v>
      </c>
      <c r="C10" s="254">
        <v>23.179665053192867</v>
      </c>
      <c r="D10" s="250"/>
    </row>
    <row r="11" spans="1:4" x14ac:dyDescent="0.2">
      <c r="A11" s="256">
        <v>1983</v>
      </c>
      <c r="B11" s="255">
        <v>40025</v>
      </c>
      <c r="C11" s="254">
        <v>25.351655215490322</v>
      </c>
      <c r="D11" s="250"/>
    </row>
    <row r="12" spans="1:4" x14ac:dyDescent="0.2">
      <c r="A12" s="256">
        <v>1984</v>
      </c>
      <c r="B12" s="255">
        <v>40980</v>
      </c>
      <c r="C12" s="254">
        <v>26.615422157149833</v>
      </c>
      <c r="D12" s="250"/>
    </row>
    <row r="13" spans="1:4" x14ac:dyDescent="0.2">
      <c r="A13" s="256">
        <v>1985</v>
      </c>
      <c r="B13" s="255">
        <v>39692</v>
      </c>
      <c r="C13" s="254">
        <v>27.201955053915146</v>
      </c>
      <c r="D13" s="250"/>
    </row>
    <row r="14" spans="1:4" x14ac:dyDescent="0.2">
      <c r="A14" s="256">
        <v>1986</v>
      </c>
      <c r="B14" s="255">
        <v>39989</v>
      </c>
      <c r="C14" s="254">
        <v>28.657880917252243</v>
      </c>
      <c r="D14" s="250"/>
    </row>
    <row r="15" spans="1:4" x14ac:dyDescent="0.2">
      <c r="A15" s="256">
        <v>1987</v>
      </c>
      <c r="B15" s="255">
        <v>39958</v>
      </c>
      <c r="C15" s="254">
        <v>28.857800690725259</v>
      </c>
      <c r="D15" s="250"/>
    </row>
    <row r="16" spans="1:4" x14ac:dyDescent="0.2">
      <c r="A16" s="256">
        <v>1988</v>
      </c>
      <c r="B16" s="255">
        <v>40722</v>
      </c>
      <c r="C16" s="254">
        <v>31.324591130101666</v>
      </c>
      <c r="D16" s="250"/>
    </row>
    <row r="17" spans="1:4" x14ac:dyDescent="0.2">
      <c r="A17" s="256">
        <v>1989</v>
      </c>
      <c r="B17" s="255">
        <v>39958</v>
      </c>
      <c r="C17" s="254">
        <v>32.088693127784175</v>
      </c>
      <c r="D17" s="250"/>
    </row>
    <row r="18" spans="1:4" x14ac:dyDescent="0.2">
      <c r="A18" s="256">
        <v>1990</v>
      </c>
      <c r="B18" s="255">
        <v>38832</v>
      </c>
      <c r="C18" s="254">
        <v>32.516996291718172</v>
      </c>
      <c r="D18" s="250"/>
    </row>
    <row r="19" spans="1:4" x14ac:dyDescent="0.2">
      <c r="A19" s="256">
        <v>1991</v>
      </c>
      <c r="B19" s="255">
        <v>39027</v>
      </c>
      <c r="C19" s="254">
        <v>34.396699720706174</v>
      </c>
      <c r="D19" s="250"/>
    </row>
    <row r="20" spans="1:4" x14ac:dyDescent="0.2">
      <c r="A20" s="256">
        <v>1992</v>
      </c>
      <c r="B20" s="255">
        <v>39531</v>
      </c>
      <c r="C20" s="254">
        <v>36.196908755154183</v>
      </c>
      <c r="D20" s="250"/>
    </row>
    <row r="21" spans="1:4" x14ac:dyDescent="0.2">
      <c r="A21" s="256">
        <v>1993</v>
      </c>
      <c r="B21" s="255">
        <v>40267</v>
      </c>
      <c r="C21" s="254">
        <v>37.949189162341376</v>
      </c>
      <c r="D21" s="250"/>
    </row>
    <row r="22" spans="1:4" x14ac:dyDescent="0.2">
      <c r="A22" s="256">
        <v>1994</v>
      </c>
      <c r="B22" s="255">
        <v>40338</v>
      </c>
      <c r="C22" s="254">
        <v>39.312806782686302</v>
      </c>
      <c r="D22" s="250"/>
    </row>
    <row r="23" spans="1:4" x14ac:dyDescent="0.2">
      <c r="A23" s="256">
        <v>1995</v>
      </c>
      <c r="B23" s="255">
        <v>39736</v>
      </c>
      <c r="C23" s="254">
        <v>41.123917857861883</v>
      </c>
      <c r="D23" s="250"/>
    </row>
    <row r="24" spans="1:4" x14ac:dyDescent="0.2">
      <c r="A24" s="256">
        <v>1996</v>
      </c>
      <c r="B24" s="255">
        <v>41111</v>
      </c>
      <c r="C24" s="254">
        <v>43.730388460509353</v>
      </c>
      <c r="D24" s="250"/>
    </row>
    <row r="25" spans="1:4" x14ac:dyDescent="0.2">
      <c r="A25" s="256">
        <v>1997</v>
      </c>
      <c r="B25" s="255">
        <v>40392</v>
      </c>
      <c r="C25" s="254">
        <v>44.001287383640324</v>
      </c>
      <c r="D25" s="250"/>
    </row>
    <row r="26" spans="1:4" x14ac:dyDescent="0.2">
      <c r="A26" s="256">
        <v>1998</v>
      </c>
      <c r="B26" s="255">
        <v>41552</v>
      </c>
      <c r="C26" s="254">
        <v>44.97737774355025</v>
      </c>
      <c r="D26" s="250"/>
    </row>
    <row r="27" spans="1:4" x14ac:dyDescent="0.2">
      <c r="A27" s="256">
        <v>1999</v>
      </c>
      <c r="B27" s="255">
        <v>41427</v>
      </c>
      <c r="C27" s="254">
        <v>45.373790040311874</v>
      </c>
      <c r="D27" s="250"/>
    </row>
    <row r="28" spans="1:4" x14ac:dyDescent="0.2">
      <c r="A28" s="256">
        <v>2000</v>
      </c>
      <c r="B28" s="255">
        <v>41613</v>
      </c>
      <c r="C28" s="254">
        <v>46.608031144113617</v>
      </c>
      <c r="D28" s="250"/>
    </row>
    <row r="29" spans="1:4" x14ac:dyDescent="0.2">
      <c r="A29" s="256">
        <v>2001</v>
      </c>
      <c r="B29" s="255">
        <v>42067</v>
      </c>
      <c r="C29" s="254">
        <v>47.490907362065279</v>
      </c>
      <c r="D29" s="250"/>
    </row>
    <row r="30" spans="1:4" x14ac:dyDescent="0.2">
      <c r="A30" s="256">
        <v>2002</v>
      </c>
      <c r="B30" s="255">
        <v>42078</v>
      </c>
      <c r="C30" s="254">
        <v>48.588335947526026</v>
      </c>
      <c r="D30" s="250"/>
    </row>
    <row r="31" spans="1:4" x14ac:dyDescent="0.2">
      <c r="A31" s="256">
        <v>2003</v>
      </c>
      <c r="B31" s="255">
        <v>42179</v>
      </c>
      <c r="C31" s="254">
        <v>49.491453092771287</v>
      </c>
      <c r="D31" s="250"/>
    </row>
    <row r="32" spans="1:4" x14ac:dyDescent="0.2">
      <c r="A32" s="256">
        <v>2004</v>
      </c>
      <c r="B32" s="255">
        <v>41707</v>
      </c>
      <c r="C32" s="254">
        <v>50.641379144987653</v>
      </c>
      <c r="D32" s="250"/>
    </row>
    <row r="33" spans="1:4" x14ac:dyDescent="0.2">
      <c r="A33" s="256">
        <v>2005</v>
      </c>
      <c r="B33" s="255">
        <v>41925</v>
      </c>
      <c r="C33" s="254">
        <v>51.556350626118061</v>
      </c>
      <c r="D33" s="250"/>
    </row>
    <row r="34" spans="1:4" x14ac:dyDescent="0.2">
      <c r="A34" s="256">
        <v>2006</v>
      </c>
      <c r="B34" s="255">
        <v>42146</v>
      </c>
      <c r="C34" s="254">
        <v>52.738100887391447</v>
      </c>
      <c r="D34" s="250"/>
    </row>
    <row r="35" spans="1:4" x14ac:dyDescent="0.2">
      <c r="A35" s="256">
        <v>2007</v>
      </c>
      <c r="B35" s="255">
        <v>42280</v>
      </c>
      <c r="C35" s="254">
        <v>54.09886471144749</v>
      </c>
      <c r="D35" s="250"/>
    </row>
    <row r="36" spans="1:4" x14ac:dyDescent="0.2">
      <c r="A36" s="256">
        <v>2008</v>
      </c>
      <c r="B36" s="255">
        <v>42344</v>
      </c>
      <c r="C36" s="254">
        <v>55.174286793878714</v>
      </c>
      <c r="D36" s="250"/>
    </row>
    <row r="37" spans="1:4" x14ac:dyDescent="0.2">
      <c r="A37" s="256">
        <v>2009</v>
      </c>
      <c r="B37" s="255">
        <v>41820</v>
      </c>
      <c r="C37" s="254">
        <v>56.692969870875174</v>
      </c>
      <c r="D37" s="250"/>
    </row>
    <row r="38" spans="1:4" x14ac:dyDescent="0.2">
      <c r="A38" s="256">
        <v>2010</v>
      </c>
      <c r="B38" s="255">
        <v>41423</v>
      </c>
      <c r="C38" s="254">
        <v>58.544769813871525</v>
      </c>
      <c r="D38" s="250"/>
    </row>
    <row r="39" spans="1:4" x14ac:dyDescent="0.2">
      <c r="A39" s="256">
        <v>2011</v>
      </c>
      <c r="B39" s="255">
        <v>40876</v>
      </c>
      <c r="C39" s="254">
        <v>59.616890106664059</v>
      </c>
      <c r="D39" s="250"/>
    </row>
    <row r="40" spans="1:4" x14ac:dyDescent="0.2">
      <c r="A40" s="256">
        <v>2012</v>
      </c>
      <c r="B40" s="255">
        <v>39809</v>
      </c>
      <c r="C40" s="254">
        <v>60.43859428772388</v>
      </c>
      <c r="D40" s="250"/>
    </row>
    <row r="41" spans="1:4" x14ac:dyDescent="0.2">
      <c r="A41" s="253">
        <v>2013</v>
      </c>
      <c r="B41" s="252">
        <v>39084</v>
      </c>
      <c r="C41" s="251">
        <v>60.994268754477531</v>
      </c>
      <c r="D41" s="250"/>
    </row>
    <row r="42" spans="1:4" s="249" customFormat="1" ht="39.75" customHeight="1" x14ac:dyDescent="0.2">
      <c r="A42" s="276" t="s">
        <v>229</v>
      </c>
      <c r="B42" s="276"/>
      <c r="C42" s="276"/>
    </row>
    <row r="43" spans="1:4" s="249" customFormat="1" ht="42.75" customHeight="1" x14ac:dyDescent="0.2">
      <c r="A43" s="276" t="s">
        <v>98</v>
      </c>
      <c r="B43" s="276"/>
      <c r="C43" s="276"/>
    </row>
    <row r="44" spans="1:4" x14ac:dyDescent="0.2">
      <c r="A44" s="248"/>
      <c r="B44" s="248"/>
      <c r="C44" s="24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activeCell="A2" sqref="A2"/>
    </sheetView>
  </sheetViews>
  <sheetFormatPr defaultRowHeight="12.75" x14ac:dyDescent="0.2"/>
  <cols>
    <col min="1" max="1" width="9.33203125" style="259"/>
    <col min="2" max="8" width="19.1640625" style="259" customWidth="1"/>
    <col min="9" max="16384" width="9.33203125" style="259"/>
  </cols>
  <sheetData>
    <row r="1" spans="1:8" ht="27" customHeight="1" x14ac:dyDescent="0.2">
      <c r="A1" s="277" t="s">
        <v>241</v>
      </c>
      <c r="B1" s="277"/>
      <c r="C1" s="277"/>
      <c r="D1" s="277"/>
      <c r="E1" s="277"/>
      <c r="F1" s="277"/>
      <c r="G1" s="277"/>
      <c r="H1" s="277"/>
    </row>
    <row r="2" spans="1:8" ht="15" customHeight="1" x14ac:dyDescent="0.2">
      <c r="A2" s="282"/>
      <c r="B2" s="278" t="s">
        <v>240</v>
      </c>
      <c r="C2" s="278"/>
      <c r="D2" s="278"/>
      <c r="E2" s="278" t="s">
        <v>175</v>
      </c>
      <c r="F2" s="278"/>
      <c r="G2" s="278"/>
      <c r="H2" s="278"/>
    </row>
    <row r="3" spans="1:8" ht="15" customHeight="1" x14ac:dyDescent="0.2">
      <c r="A3" s="285"/>
      <c r="C3" s="282"/>
      <c r="D3" s="279"/>
      <c r="F3" s="278" t="s">
        <v>238</v>
      </c>
      <c r="G3" s="278"/>
      <c r="H3" s="278"/>
    </row>
    <row r="4" spans="1:8" ht="39" customHeight="1" x14ac:dyDescent="0.2">
      <c r="A4" s="285"/>
      <c r="B4" s="285"/>
      <c r="C4" s="281" t="s">
        <v>239</v>
      </c>
      <c r="D4" s="280"/>
      <c r="E4" s="285"/>
      <c r="G4" s="284" t="s">
        <v>237</v>
      </c>
      <c r="H4" s="284"/>
    </row>
    <row r="5" spans="1:8" ht="39" customHeight="1" x14ac:dyDescent="0.2">
      <c r="A5" s="285" t="s">
        <v>8</v>
      </c>
      <c r="B5" s="288" t="s">
        <v>22</v>
      </c>
      <c r="C5" s="283" t="s">
        <v>235</v>
      </c>
      <c r="D5" s="268" t="s">
        <v>236</v>
      </c>
      <c r="E5" s="288" t="s">
        <v>22</v>
      </c>
      <c r="F5" s="286" t="s">
        <v>235</v>
      </c>
      <c r="G5" s="268" t="s">
        <v>235</v>
      </c>
      <c r="H5" s="268" t="s">
        <v>234</v>
      </c>
    </row>
    <row r="6" spans="1:8" ht="15" customHeight="1" x14ac:dyDescent="0.2">
      <c r="A6" s="290">
        <v>1999</v>
      </c>
      <c r="B6" s="266">
        <v>41427</v>
      </c>
      <c r="C6" s="266">
        <v>6175</v>
      </c>
      <c r="D6" s="263">
        <v>14.905737803847732</v>
      </c>
      <c r="E6" s="266">
        <v>60368</v>
      </c>
      <c r="F6" s="287">
        <v>46203</v>
      </c>
      <c r="G6" s="266">
        <v>39493</v>
      </c>
      <c r="H6" s="263">
        <v>85.477133519468424</v>
      </c>
    </row>
    <row r="7" spans="1:8" ht="15" customHeight="1" x14ac:dyDescent="0.2">
      <c r="A7" s="267">
        <v>2000</v>
      </c>
      <c r="B7" s="264">
        <v>41613</v>
      </c>
      <c r="C7" s="264">
        <v>7016</v>
      </c>
      <c r="D7" s="263">
        <v>16.860115829187993</v>
      </c>
      <c r="E7" s="264">
        <v>61716</v>
      </c>
      <c r="F7" s="264">
        <v>48348</v>
      </c>
      <c r="G7" s="264">
        <v>43834</v>
      </c>
      <c r="H7" s="263">
        <v>90.663522793083473</v>
      </c>
    </row>
    <row r="8" spans="1:8" ht="15" customHeight="1" x14ac:dyDescent="0.2">
      <c r="A8" s="267">
        <v>2001</v>
      </c>
      <c r="B8" s="264">
        <v>42067</v>
      </c>
      <c r="C8" s="264">
        <v>7820</v>
      </c>
      <c r="D8" s="263">
        <v>18.589393110989612</v>
      </c>
      <c r="E8" s="264">
        <v>64511</v>
      </c>
      <c r="F8" s="264">
        <v>51814</v>
      </c>
      <c r="G8" s="264">
        <v>47530</v>
      </c>
      <c r="H8" s="263">
        <v>91.731964333963788</v>
      </c>
    </row>
    <row r="9" spans="1:8" ht="15" customHeight="1" x14ac:dyDescent="0.2">
      <c r="A9" s="267">
        <v>2002</v>
      </c>
      <c r="B9" s="264">
        <v>42078</v>
      </c>
      <c r="C9" s="264">
        <v>8244</v>
      </c>
      <c r="D9" s="263">
        <v>19.592185940396405</v>
      </c>
      <c r="E9" s="264">
        <v>65275</v>
      </c>
      <c r="F9" s="264">
        <v>53296</v>
      </c>
      <c r="G9" s="264">
        <v>49250</v>
      </c>
      <c r="H9" s="263">
        <v>92.408435905133587</v>
      </c>
    </row>
    <row r="10" spans="1:8" ht="15" customHeight="1" x14ac:dyDescent="0.2">
      <c r="A10" s="267">
        <v>2003</v>
      </c>
      <c r="B10" s="264">
        <v>42179</v>
      </c>
      <c r="C10" s="264">
        <v>9346</v>
      </c>
      <c r="D10" s="263">
        <v>22.157945897247444</v>
      </c>
      <c r="E10" s="264">
        <v>64117</v>
      </c>
      <c r="F10" s="264">
        <v>53842</v>
      </c>
      <c r="G10" s="264">
        <v>50255</v>
      </c>
      <c r="H10" s="263">
        <v>93.337914639129309</v>
      </c>
    </row>
    <row r="11" spans="1:8" ht="15" customHeight="1" x14ac:dyDescent="0.2">
      <c r="A11" s="267">
        <v>2004</v>
      </c>
      <c r="B11" s="266">
        <v>41707</v>
      </c>
      <c r="C11" s="266">
        <v>9808</v>
      </c>
      <c r="D11" s="263">
        <v>23.51643608986501</v>
      </c>
      <c r="E11" s="266">
        <v>64627</v>
      </c>
      <c r="F11" s="266">
        <v>54892</v>
      </c>
      <c r="G11" s="266">
        <v>51250</v>
      </c>
      <c r="H11" s="263">
        <v>93.365153392115431</v>
      </c>
    </row>
    <row r="12" spans="1:8" ht="15" customHeight="1" x14ac:dyDescent="0.2">
      <c r="A12" s="265">
        <v>2005</v>
      </c>
      <c r="B12" s="264">
        <v>41925</v>
      </c>
      <c r="C12" s="264">
        <v>10135</v>
      </c>
      <c r="D12" s="263">
        <v>24.17412045319022</v>
      </c>
      <c r="E12" s="264">
        <v>75481</v>
      </c>
      <c r="F12" s="264">
        <v>65652</v>
      </c>
      <c r="G12" s="264">
        <v>62009</v>
      </c>
      <c r="H12" s="263">
        <v>94.451044903430201</v>
      </c>
    </row>
    <row r="13" spans="1:8" ht="15" customHeight="1" x14ac:dyDescent="0.2">
      <c r="A13" s="265">
        <v>2006</v>
      </c>
      <c r="B13" s="264">
        <v>42146</v>
      </c>
      <c r="C13" s="264">
        <v>10185</v>
      </c>
      <c r="D13" s="263">
        <v>24.165994400417596</v>
      </c>
      <c r="E13" s="264">
        <v>79849</v>
      </c>
      <c r="F13" s="264">
        <v>70295</v>
      </c>
      <c r="G13" s="264">
        <v>66555</v>
      </c>
      <c r="H13" s="263">
        <v>94.679564691656594</v>
      </c>
    </row>
    <row r="14" spans="1:8" ht="15" customHeight="1" x14ac:dyDescent="0.2">
      <c r="A14" s="265">
        <v>2007</v>
      </c>
      <c r="B14" s="264">
        <v>42280</v>
      </c>
      <c r="C14" s="264">
        <v>10520</v>
      </c>
      <c r="D14" s="263">
        <v>24.881740775780511</v>
      </c>
      <c r="E14" s="264">
        <v>81574</v>
      </c>
      <c r="F14" s="264">
        <v>72178</v>
      </c>
      <c r="G14" s="264">
        <v>68642</v>
      </c>
      <c r="H14" s="263">
        <v>95.101000304802014</v>
      </c>
    </row>
    <row r="15" spans="1:8" ht="15" customHeight="1" x14ac:dyDescent="0.2">
      <c r="A15" s="265">
        <v>2008</v>
      </c>
      <c r="B15" s="264">
        <v>42344</v>
      </c>
      <c r="C15" s="264">
        <v>10812</v>
      </c>
      <c r="D15" s="263">
        <v>25.533723786132629</v>
      </c>
      <c r="E15" s="264">
        <v>82510</v>
      </c>
      <c r="F15" s="264">
        <v>73156</v>
      </c>
      <c r="G15" s="264">
        <v>69542</v>
      </c>
      <c r="H15" s="263">
        <v>95.059872054240259</v>
      </c>
    </row>
    <row r="16" spans="1:8" ht="15" customHeight="1" x14ac:dyDescent="0.2">
      <c r="A16" s="265">
        <v>2009</v>
      </c>
      <c r="B16" s="266">
        <v>41820</v>
      </c>
      <c r="C16" s="266">
        <v>11760</v>
      </c>
      <c r="D16" s="263">
        <v>28.120516499282637</v>
      </c>
      <c r="E16" s="266">
        <v>87448</v>
      </c>
      <c r="F16" s="266">
        <v>72499</v>
      </c>
      <c r="G16" s="266">
        <v>69478</v>
      </c>
      <c r="H16" s="263">
        <v>95.833045973047902</v>
      </c>
    </row>
    <row r="17" spans="1:8" ht="15" customHeight="1" x14ac:dyDescent="0.2">
      <c r="A17" s="265">
        <v>2010</v>
      </c>
      <c r="B17" s="264">
        <v>41423</v>
      </c>
      <c r="C17" s="264">
        <v>12040</v>
      </c>
      <c r="D17" s="263">
        <v>29.065977838398961</v>
      </c>
      <c r="E17" s="264">
        <v>88301</v>
      </c>
      <c r="F17" s="264">
        <v>72165</v>
      </c>
      <c r="G17" s="264">
        <v>69627</v>
      </c>
      <c r="H17" s="263">
        <v>96.483059654957387</v>
      </c>
    </row>
    <row r="18" spans="1:8" ht="15" customHeight="1" x14ac:dyDescent="0.2">
      <c r="A18" s="265">
        <v>2011</v>
      </c>
      <c r="B18" s="264">
        <v>40876</v>
      </c>
      <c r="C18" s="264">
        <v>12150</v>
      </c>
      <c r="D18" s="263">
        <v>29.724043448478326</v>
      </c>
      <c r="E18" s="264">
        <v>88705</v>
      </c>
      <c r="F18" s="264">
        <v>72968</v>
      </c>
      <c r="G18" s="264">
        <v>70517</v>
      </c>
      <c r="H18" s="263">
        <v>96.640993312136828</v>
      </c>
    </row>
    <row r="19" spans="1:8" ht="15" customHeight="1" x14ac:dyDescent="0.2">
      <c r="A19" s="265">
        <v>2012</v>
      </c>
      <c r="B19" s="264">
        <v>39809</v>
      </c>
      <c r="C19" s="264">
        <v>11833</v>
      </c>
      <c r="D19" s="263">
        <v>29.724434173176924</v>
      </c>
      <c r="E19" s="264">
        <v>90775</v>
      </c>
      <c r="F19" s="264">
        <v>74881</v>
      </c>
      <c r="G19" s="264">
        <v>72532</v>
      </c>
      <c r="H19" s="263">
        <v>96.863022662624701</v>
      </c>
    </row>
    <row r="20" spans="1:8" ht="15" customHeight="1" x14ac:dyDescent="0.2">
      <c r="A20" s="262">
        <v>2013</v>
      </c>
      <c r="B20" s="261">
        <v>39084</v>
      </c>
      <c r="C20" s="261">
        <v>11956</v>
      </c>
      <c r="D20" s="251">
        <v>30.59052297615392</v>
      </c>
      <c r="E20" s="261">
        <v>92547</v>
      </c>
      <c r="F20" s="261">
        <v>76640</v>
      </c>
      <c r="G20" s="261">
        <v>74354</v>
      </c>
      <c r="H20" s="251">
        <v>97.017223382045927</v>
      </c>
    </row>
    <row r="21" spans="1:8" s="260" customFormat="1" ht="15" customHeight="1" x14ac:dyDescent="0.2">
      <c r="A21" s="276" t="s">
        <v>233</v>
      </c>
      <c r="B21" s="276"/>
      <c r="C21" s="276"/>
      <c r="D21" s="276"/>
      <c r="E21" s="276"/>
      <c r="F21" s="276"/>
      <c r="G21" s="276"/>
      <c r="H21" s="276"/>
    </row>
    <row r="22" spans="1:8" ht="15" customHeight="1" x14ac:dyDescent="0.2">
      <c r="A22" s="276" t="s">
        <v>98</v>
      </c>
      <c r="B22" s="276"/>
      <c r="C22" s="276"/>
      <c r="D22" s="276"/>
      <c r="E22" s="276"/>
      <c r="F22" s="276"/>
      <c r="G22" s="276"/>
      <c r="H22" s="276"/>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Table 7a</vt:lpstr>
      <vt:lpstr>Table 7b</vt:lpstr>
      <vt:lpstr>Table 8a</vt:lpstr>
      <vt:lpstr>Table 8b</vt:lpstr>
      <vt:lpstr>Table 9a</vt:lpstr>
      <vt:lpstr>Table 9b</vt:lpstr>
      <vt:lpstr>Table 9c</vt:lpstr>
      <vt:lpstr>Table 9d</vt:lpstr>
      <vt:lpstr>Table 9e</vt:lpstr>
      <vt:lpstr>Table 9f</vt:lpstr>
      <vt:lpstr>Table 10a</vt:lpstr>
      <vt:lpstr>Table 10b</vt:lpstr>
      <vt:lpstr>Table 11a</vt:lpstr>
      <vt:lpstr>Table 11b</vt:lpstr>
      <vt:lpstr>Table 11c</vt:lpstr>
      <vt:lpstr>Table 12</vt:lpstr>
      <vt:lpstr>Table 13a</vt:lpstr>
      <vt:lpstr>Table 13b</vt:lpstr>
      <vt:lpstr>Table 13c</vt:lpstr>
      <vt:lpstr>Table 13d</vt:lpstr>
      <vt:lpstr>Table 13e</vt:lpstr>
      <vt:lpstr>Table 13f </vt:lpstr>
      <vt:lpstr>Table 14</vt:lpstr>
      <vt:lpstr>'Table 10a'!Print_Area</vt:lpstr>
      <vt:lpstr>'Table 13a'!Print_Area</vt:lpstr>
      <vt:lpstr>'Table 13c'!Print_Area</vt:lpstr>
      <vt:lpstr>'Table 7a'!Print_Area</vt:lpstr>
      <vt:lpstr>'Table 7b'!Print_Area</vt:lpstr>
      <vt:lpstr>'Table 10a'!Print_Titles</vt:lpstr>
      <vt:lpstr>'Table 10b'!Print_Titles</vt:lpstr>
      <vt:lpstr>'Table 11a'!Print_Titles</vt:lpstr>
      <vt:lpstr>'Table 11b'!Print_Titles</vt:lpstr>
      <vt:lpstr>'Table 12'!Print_Titles</vt:lpstr>
      <vt:lpstr>'Table 13a'!Print_Titles</vt:lpstr>
      <vt:lpstr>'Table 13b'!Print_Titles</vt:lpstr>
      <vt:lpstr>'Table 13c'!Print_Titles</vt:lpstr>
      <vt:lpstr>'Table 13d'!Print_Titles</vt:lpstr>
      <vt:lpstr>'Table 13e'!Print_Titles</vt:lpstr>
      <vt:lpstr>'Table 13f '!Print_Titles</vt:lpstr>
      <vt:lpstr>'Table 7a'!Print_Titles</vt:lpstr>
      <vt:lpstr>'Table 7b'!Print_Titles</vt:lpstr>
      <vt:lpstr>'Table 9a'!Print_Titles</vt:lpstr>
      <vt:lpstr>'Table 9b'!Print_Titles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Economics Tables</dc:title>
  <dc:subject>Data on aging</dc:subject>
  <dc:creator>Federal Interagency Forum on Aging-Related Statistics</dc:creator>
  <cp:keywords>economics; Older Americans; End-of-Life</cp:keywords>
  <cp:lastModifiedBy>Diliberti, Melissa</cp:lastModifiedBy>
  <cp:lastPrinted>2016-06-09T20:00:06Z</cp:lastPrinted>
  <dcterms:created xsi:type="dcterms:W3CDTF">2015-09-10T20:53:25Z</dcterms:created>
  <dcterms:modified xsi:type="dcterms:W3CDTF">2016-07-21T21:00:48Z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